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067"/>
  <workbookPr/>
  <mc:AlternateContent xmlns:mc="http://schemas.openxmlformats.org/markup-compatibility/2006">
    <mc:Choice Requires="x15">
      <x15ac:absPath xmlns:x15ac="http://schemas.microsoft.com/office/spreadsheetml/2010/11/ac" url="\\filesv\18_上下水道事業所\02 庶務班\080_各種調査関係\11_国・県\H30\H310130_経営比較分析表\修正\"/>
    </mc:Choice>
  </mc:AlternateContent>
  <workbookProtection workbookAlgorithmName="SHA-512" workbookHashValue="jrfhMg0ziMtped2waBS73JOd0F+haGN5FOKCIH7YUs1fOPqVUsDG+w8CT2gn34+rw6w5z/D9eJRzzuzbnxvtvg==" workbookSaltValue="4zYxgKmYNEOkzGsBxU3JFA==" workbookSpinCount="100000" lockStructure="1"/>
  <bookViews>
    <workbookView xWindow="0" yWindow="0" windowWidth="2049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<sst xmlns="http://schemas.openxmlformats.org/spreadsheetml/2006/main" count="232" uniqueCount="120">
  <si>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</si>
  <si>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</si>
  <si>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</si>
  <si>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</si>
  <si>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</si>
  <si>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</si>
  <si>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</si>
  <si>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</si>
  <si>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</si>
  <si>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</si>
  <si>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</si>
  <si>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</si>
  <si>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</si>
  <si>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</si>
  <si>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</si>
  <si>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</si>
  <si>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</si>
  <si>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</si>
  <si>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</si>
  <si>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</si>
  <si>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</si>
  <si>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</si>
  <si>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</si>
  <si>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</si>
  <si>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</si>
  <si>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</si>
  <si>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</si>
  <si>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</si>
  <si>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</si>
  <si>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</si>
  <si>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</si>
  <si>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</si>
  <si>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</si>
  <si>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</si>
  <si>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</si>
  <si>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</si>
  <si>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</si>
  <si>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</si>
  <si>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</si>
  <si>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</si>
  <si>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</si>
  <si>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</si>
  <si>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</si>
  <si>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</si>
  <si>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</si>
  <si>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</si>
  <si>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</si>
  <si>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</si>
  <si>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</si>
  <si>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</si>
  <si>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</si>
  <si>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</si>
  <si>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</si>
  <si>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</si>
  <si>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</si>
  <si>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</si>
  <si>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</si>
  <si>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</si>
  <si>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</si>
  <si>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</si>
  <si>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</si>
  <si>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</si>
  <si>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</si>
  <si>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</si>
  <si>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</si>
  <si>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</si>
  <si>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</si>
  <si>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</si>
  <si>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</si>
  <si>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</si>
  <si>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</si>
  <si>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</si>
  <si>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</si>
  <si>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</si>
  <si>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</si>
  <si>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</si>
  <si>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</si>
  <si>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</si>
  <si>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</si>
  <si>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</si>
  <si>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</si>
  <si>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</si>
  <si>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</si>
  <si>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</si>
  <si>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</si>
  <si>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</si>
  <si>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</si>
  <si>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</si>
  <si>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</si>
  <si>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</si>
  <si>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</si>
  <si>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</si>
  <si>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</si>
  <si>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</si>
  <si>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</si>
  <si>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</si>
  <si>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</si>
  <si>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</si>
  <si>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</si>
  <si>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</si>
  <si>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</si>
  <si>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</si>
  <si>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</si>
  <si>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</si>
  <si>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</si>
  <si>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山元町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</si>
  <si>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</si>
  <si>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</si>
  <si>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</si>
  <si>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</si>
  <si>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</si>
  <si>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</si>
  <si>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</si>
  <si>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</si>
  <si>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</si>
  <si>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</si>
  <si>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</si>
  <si>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有形固定資産減価償却率では、類似団体平均を上回っているが、課題となっている今後の管路の老朽化更新に先立ち他の固定資産の更新が必要と考えられる。
　管路経年化率及び管路更新率は平均を下回っており、現状では早急に対応する必要はないと考えられる。
　しかしながら、今後老朽化更新事業は必要となることから、適正な管路更新計画を定め、更新を進めていきたい。
</t>
    <rPh sb="30" eb="32">
      <t>カダイ</t>
    </rPh>
    <rPh sb="38" eb="40">
      <t>コンゴ</t>
    </rPh>
    <rPh sb="41" eb="43">
      <t>カンロ</t>
    </rPh>
    <rPh sb="44" eb="47">
      <t>ロウキュウカ</t>
    </rPh>
    <rPh sb="53" eb="54">
      <t>ホカ</t>
    </rPh>
    <rPh sb="74" eb="76">
      <t>カンロ</t>
    </rPh>
    <rPh sb="76" eb="79">
      <t>ケイネンカ</t>
    </rPh>
    <rPh sb="79" eb="80">
      <t>リツ</t>
    </rPh>
    <rPh sb="80" eb="81">
      <t>オヨ</t>
    </rPh>
    <rPh sb="82" eb="84">
      <t>カンロ</t>
    </rPh>
    <rPh sb="84" eb="86">
      <t>コウシン</t>
    </rPh>
    <rPh sb="86" eb="87">
      <t>リツ</t>
    </rPh>
    <rPh sb="88" eb="90">
      <t>ヘイキン</t>
    </rPh>
    <rPh sb="91" eb="93">
      <t>シタマワ</t>
    </rPh>
    <rPh sb="98" eb="100">
      <t>ゲンジョウ</t>
    </rPh>
    <rPh sb="102" eb="104">
      <t>ソウキュウ</t>
    </rPh>
    <rPh sb="105" eb="107">
      <t>タイオウ</t>
    </rPh>
    <rPh sb="109" eb="111">
      <t>ヒツヨウ</t>
    </rPh>
    <rPh sb="115" eb="116">
      <t>カンガ</t>
    </rPh>
    <rPh sb="130" eb="132">
      <t>コンゴ</t>
    </rPh>
    <rPh sb="132" eb="135">
      <t>ロウキュウカ</t>
    </rPh>
    <rPh sb="135" eb="137">
      <t>コウシン</t>
    </rPh>
    <rPh sb="137" eb="139">
      <t>ジギョウ</t>
    </rPh>
    <rPh sb="140" eb="142">
      <t>ヒツヨウ</t>
    </rPh>
    <rPh sb="150" eb="152">
      <t>テキセイ</t>
    </rPh>
    <rPh sb="153" eb="155">
      <t>カンロ</t>
    </rPh>
    <rPh sb="155" eb="157">
      <t>コウシン</t>
    </rPh>
    <rPh sb="157" eb="159">
      <t>ケイカク</t>
    </rPh>
    <rPh sb="160" eb="161">
      <t>サダ</t>
    </rPh>
    <rPh sb="163" eb="165">
      <t>コウシン</t>
    </rPh>
    <rPh sb="166" eb="167">
      <t>スス</t>
    </rPh>
    <phoneticPr fontId="4"/>
  </si>
  <si>
    <t>　震災の影響により一時的に経営状況は悪化したが、現在では安定性を保っている。しかしながら、依然として資金繰りに関しては厳しい状態が続いており、今後は給水人口の減少等による給水収益の伸び悩みが予想される。今後においては、更なるコスト削減を行うとともに安定した経営の確保に努めていきたい。</t>
    <rPh sb="24" eb="26">
      <t>ゲンザイ</t>
    </rPh>
    <rPh sb="28" eb="31">
      <t>アンテイセイ</t>
    </rPh>
    <rPh sb="32" eb="33">
      <t>タモ</t>
    </rPh>
    <rPh sb="92" eb="93">
      <t>ナヤ</t>
    </rPh>
    <rPh sb="95" eb="97">
      <t>ヨソウ</t>
    </rPh>
    <phoneticPr fontId="4"/>
  </si>
  <si>
    <t xml:space="preserve">　経常収支比率は例年１００％を超えており累積欠損金比率は発生しておらず、本町の経営状況は健全に保たれていると言える。また、今年度においては料金回収率が１００％を超え、給水に係る費用を水道料金等給水収益で賄うことができていることから、今後も健全な経営状況を保つことが求められる。
　企業債残高は減少傾向で推移しているが、流動比率が著しく平均値を下回り、今後の課題となっている老朽管更新等の財源となる企業債等の借入については、慎重に対応すべきと考える。
　また、高い給水原価も流動比率の低さの一つの要因であり、給水原価を水道料金に転嫁できていない現状から、経常収益が高料金対策補助金等の給水収益以外に依存する割合が高いうえ、水道料金が全国的に見ても非常に高水準であることから、収益等確保のための料金改定については判断が困難となっている。
　施設利用率は概ね横ばいで推移し、有収率については震災の影響もあり一時的に減少した。しかし、新市街地の形成や漏水調査等の成果により、年々増加傾向である。
</t>
    <rPh sb="8" eb="10">
      <t>レイネン</t>
    </rPh>
    <rPh sb="28" eb="30">
      <t>ハッセイ</t>
    </rPh>
    <rPh sb="36" eb="38">
      <t>ホンチョウ</t>
    </rPh>
    <rPh sb="61" eb="62">
      <t>コン</t>
    </rPh>
    <rPh sb="91" eb="93">
      <t>スイドウ</t>
    </rPh>
    <rPh sb="93" eb="96">
      <t>リョウキントウ</t>
    </rPh>
    <rPh sb="116" eb="118">
      <t>コンゴ</t>
    </rPh>
    <rPh sb="119" eb="121">
      <t>ケンゼン</t>
    </rPh>
    <rPh sb="122" eb="124">
      <t>ケイエイ</t>
    </rPh>
    <rPh sb="124" eb="126">
      <t>ジョウキョウ</t>
    </rPh>
    <rPh sb="127" eb="128">
      <t>タモ</t>
    </rPh>
    <rPh sb="132" eb="133">
      <t>モト</t>
    </rPh>
    <rPh sb="151" eb="153">
      <t>スイイ</t>
    </rPh>
    <rPh sb="164" eb="165">
      <t>イチジル</t>
    </rPh>
    <rPh sb="167" eb="170">
      <t>ヘイキンチ</t>
    </rPh>
    <rPh sb="171" eb="173">
      <t>シタマワ</t>
    </rPh>
    <rPh sb="175" eb="177">
      <t>コンゴ</t>
    </rPh>
    <rPh sb="178" eb="180">
      <t>カダイ</t>
    </rPh>
    <rPh sb="186" eb="188">
      <t>ロウキュウ</t>
    </rPh>
    <rPh sb="188" eb="189">
      <t>カン</t>
    </rPh>
    <rPh sb="189" eb="192">
      <t>コウシントウ</t>
    </rPh>
    <rPh sb="193" eb="195">
      <t>ザイゲン</t>
    </rPh>
    <rPh sb="198" eb="200">
      <t>キギョウ</t>
    </rPh>
    <rPh sb="200" eb="201">
      <t>サイ</t>
    </rPh>
    <rPh sb="201" eb="202">
      <t>トウ</t>
    </rPh>
    <rPh sb="203" eb="205">
      <t>カリイレ</t>
    </rPh>
    <rPh sb="211" eb="213">
      <t>シンチョウ</t>
    </rPh>
    <rPh sb="214" eb="216">
      <t>タイオウ</t>
    </rPh>
    <rPh sb="220" eb="221">
      <t>カンガ</t>
    </rPh>
    <rPh sb="247" eb="248">
      <t>ヨウ</t>
    </rPh>
    <rPh sb="271" eb="273">
      <t>ゲンジョウ</t>
    </rPh>
    <rPh sb="276" eb="278">
      <t>ケイジョウ</t>
    </rPh>
    <rPh sb="278" eb="280">
      <t>シュウエキ</t>
    </rPh>
    <rPh sb="281" eb="284">
      <t>コウリョウキン</t>
    </rPh>
    <rPh sb="284" eb="286">
      <t>タイサク</t>
    </rPh>
    <rPh sb="286" eb="289">
      <t>ホジョキン</t>
    </rPh>
    <rPh sb="289" eb="290">
      <t>トウ</t>
    </rPh>
    <rPh sb="291" eb="293">
      <t>キュウスイ</t>
    </rPh>
    <rPh sb="293" eb="295">
      <t>シュウエキ</t>
    </rPh>
    <rPh sb="295" eb="297">
      <t>イガイ</t>
    </rPh>
    <rPh sb="298" eb="300">
      <t>イゾン</t>
    </rPh>
    <rPh sb="302" eb="304">
      <t>ワリアイ</t>
    </rPh>
    <rPh sb="305" eb="306">
      <t>タカ</t>
    </rPh>
    <rPh sb="310" eb="312">
      <t>スイドウ</t>
    </rPh>
    <rPh sb="312" eb="314">
      <t>リョウキン</t>
    </rPh>
    <rPh sb="315" eb="318">
      <t>ゼンコクテキ</t>
    </rPh>
    <rPh sb="319" eb="320">
      <t>ミ</t>
    </rPh>
    <rPh sb="322" eb="324">
      <t>ヒジョウ</t>
    </rPh>
    <rPh sb="325" eb="328">
      <t>コウスイジュン</t>
    </rPh>
    <rPh sb="374" eb="375">
      <t>オオム</t>
    </rPh>
    <rPh sb="376" eb="377">
      <t>ヨコ</t>
    </rPh>
    <rPh sb="380" eb="382">
      <t>スイイ</t>
    </rPh>
    <rPh sb="384" eb="385">
      <t>ユウ</t>
    </rPh>
    <rPh sb="385" eb="386">
      <t>シュウ</t>
    </rPh>
    <rPh sb="386" eb="387">
      <t>リツ</t>
    </rPh>
    <rPh sb="392" eb="394">
      <t>シンサイ</t>
    </rPh>
    <rPh sb="395" eb="397">
      <t>エイキョウ</t>
    </rPh>
    <rPh sb="400" eb="403">
      <t>イチジテキ</t>
    </rPh>
    <rPh sb="404" eb="406">
      <t>ゲンショウ</t>
    </rPh>
    <rPh sb="413" eb="417">
      <t>シンシガイチ</t>
    </rPh>
    <rPh sb="418" eb="420">
      <t>ケイセイ</t>
    </rPh>
    <rPh sb="421" eb="423">
      <t>ロウスイ</t>
    </rPh>
    <rPh sb="423" eb="425">
      <t>チョウサ</t>
    </rPh>
    <rPh sb="425" eb="426">
      <t>トウ</t>
    </rPh>
    <rPh sb="427" eb="429">
      <t>セイカ</t>
    </rPh>
    <rPh sb="433" eb="435">
      <t>ネンネン</t>
    </rPh>
    <rPh sb="435" eb="437">
      <t>ゾウカ</t>
    </rPh>
    <rPh sb="437" eb="439">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</si>
</sst>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0.59</c:v>
                </c:pt>
                <c:pt idx="1">
                  <c:v>0.08</c:v>
                </c:pt>
                <c:pt idx="2">
                  <c:v>5.4</c:v>
                </c:pt>
                <c:pt idx="3">
                  <c:v>7.0000000000000007E-2</c:v>
                </c:pt>
                <c:pt idx="4" formatCode="#,##0.00;&quot;△&quot;#,##0.00">
                  <c:v>0</c:v>
                </c:pt>
              </c:numCache>
            </c:numRef>
          </c:val>
          <c:extLst>
            <c:ext xmlns:c16="http://schemas.microsoft.com/office/drawing/2014/chart" uri="{C3380CC4-5D6E-409C-BE32-E72D297353CC}">
              <c16:uniqueId val="{00000000-0876-49DD-8950-EC28D38EA33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0.68</c:v>
                </c:pt>
                <c:pt idx="2">
                  <c:v>1.65</c:v>
                </c:pt>
                <c:pt idx="3">
                  <c:v>0.47</c:v>
                </c:pt>
                <c:pt idx="4">
                  <c:v>0.39</c:v>
                </c:pt>
              </c:numCache>
            </c:numRef>
          </c:val>
          <c:smooth val="0"/>
          <c:extLst>
            <c:ext xmlns:c16="http://schemas.microsoft.com/office/drawing/2014/chart" uri="{C3380CC4-5D6E-409C-BE32-E72D297353CC}">
              <c16:uniqueId val="{00000001-0876-49DD-8950-EC28D38EA33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55.74</c:v>
                </c:pt>
                <c:pt idx="1">
                  <c:v>56.67</c:v>
                </c:pt>
                <c:pt idx="2">
                  <c:v>66.489999999999995</c:v>
                </c:pt>
                <c:pt idx="3">
                  <c:v>62.64</c:v>
                </c:pt>
                <c:pt idx="4">
                  <c:v>61.7</c:v>
                </c:pt>
              </c:numCache>
            </c:numRef>
          </c:val>
          <c:extLst>
            <c:ext xmlns:c16="http://schemas.microsoft.com/office/drawing/2014/chart" uri="{C3380CC4-5D6E-409C-BE32-E72D297353CC}">
              <c16:uniqueId val="{00000000-3AE9-48C3-BAAA-32FA29398A1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54.47</c:v>
                </c:pt>
                <c:pt idx="1">
                  <c:v>53.61</c:v>
                </c:pt>
                <c:pt idx="2">
                  <c:v>53.52</c:v>
                </c:pt>
                <c:pt idx="3">
                  <c:v>54.24</c:v>
                </c:pt>
                <c:pt idx="4">
                  <c:v>55.88</c:v>
                </c:pt>
              </c:numCache>
            </c:numRef>
          </c:val>
          <c:smooth val="0"/>
          <c:extLst>
            <c:ext xmlns:c16="http://schemas.microsoft.com/office/drawing/2014/chart" uri="{C3380CC4-5D6E-409C-BE32-E72D297353CC}">
              <c16:uniqueId val="{00000001-3AE9-48C3-BAAA-32FA29398A1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77.98</c:v>
                </c:pt>
                <c:pt idx="1">
                  <c:v>81.92</c:v>
                </c:pt>
                <c:pt idx="2">
                  <c:v>70.459999999999994</c:v>
                </c:pt>
                <c:pt idx="3">
                  <c:v>75.61</c:v>
                </c:pt>
                <c:pt idx="4">
                  <c:v>78.760000000000005</c:v>
                </c:pt>
              </c:numCache>
            </c:numRef>
          </c:val>
          <c:extLst>
            <c:ext xmlns:c16="http://schemas.microsoft.com/office/drawing/2014/chart" uri="{C3380CC4-5D6E-409C-BE32-E72D297353CC}">
              <c16:uniqueId val="{00000000-371E-4EC2-804C-79EA9E48DF6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81.31</c:v>
                </c:pt>
                <c:pt idx="2">
                  <c:v>81.459999999999994</c:v>
                </c:pt>
                <c:pt idx="3">
                  <c:v>81.680000000000007</c:v>
                </c:pt>
                <c:pt idx="4">
                  <c:v>80.989999999999995</c:v>
                </c:pt>
              </c:numCache>
            </c:numRef>
          </c:val>
          <c:smooth val="0"/>
          <c:extLst>
            <c:ext xmlns:c16="http://schemas.microsoft.com/office/drawing/2014/chart" uri="{C3380CC4-5D6E-409C-BE32-E72D297353CC}">
              <c16:uniqueId val="{00000001-371E-4EC2-804C-79EA9E48DF6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123.18</c:v>
                </c:pt>
                <c:pt idx="1">
                  <c:v>120.49</c:v>
                </c:pt>
                <c:pt idx="2">
                  <c:v>117.3</c:v>
                </c:pt>
                <c:pt idx="3">
                  <c:v>116.11</c:v>
                </c:pt>
                <c:pt idx="4">
                  <c:v>116.2</c:v>
                </c:pt>
              </c:numCache>
            </c:numRef>
          </c:val>
          <c:extLst>
            <c:ext xmlns:c16="http://schemas.microsoft.com/office/drawing/2014/chart" uri="{C3380CC4-5D6E-409C-BE32-E72D297353CC}">
              <c16:uniqueId val="{00000000-3D4E-46CF-B557-0F18CD34D88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109.49</c:v>
                </c:pt>
                <c:pt idx="2">
                  <c:v>111.06</c:v>
                </c:pt>
                <c:pt idx="3">
                  <c:v>111.34</c:v>
                </c:pt>
                <c:pt idx="4">
                  <c:v>110.02</c:v>
                </c:pt>
              </c:numCache>
            </c:numRef>
          </c:val>
          <c:smooth val="0"/>
          <c:extLst>
            <c:ext xmlns:c16="http://schemas.microsoft.com/office/drawing/2014/chart" uri="{C3380CC4-5D6E-409C-BE32-E72D297353CC}">
              <c16:uniqueId val="{00000001-3D4E-46CF-B557-0F18CD34D88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41.21</c:v>
                </c:pt>
                <c:pt idx="1">
                  <c:v>51.05</c:v>
                </c:pt>
                <c:pt idx="2">
                  <c:v>49.73</c:v>
                </c:pt>
                <c:pt idx="3">
                  <c:v>50.12</c:v>
                </c:pt>
                <c:pt idx="4">
                  <c:v>51.09</c:v>
                </c:pt>
              </c:numCache>
            </c:numRef>
          </c:val>
          <c:extLst>
            <c:ext xmlns:c16="http://schemas.microsoft.com/office/drawing/2014/chart" uri="{C3380CC4-5D6E-409C-BE32-E72D297353CC}">
              <c16:uniqueId val="{00000000-2D50-4265-9A10-752B8735BBA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46.67</c:v>
                </c:pt>
                <c:pt idx="2">
                  <c:v>47.7</c:v>
                </c:pt>
                <c:pt idx="3">
                  <c:v>48.14</c:v>
                </c:pt>
                <c:pt idx="4">
                  <c:v>46.61</c:v>
                </c:pt>
              </c:numCache>
            </c:numRef>
          </c:val>
          <c:smooth val="0"/>
          <c:extLst>
            <c:ext xmlns:c16="http://schemas.microsoft.com/office/drawing/2014/chart" uri="{C3380CC4-5D6E-409C-BE32-E72D297353CC}">
              <c16:uniqueId val="{00000001-2D50-4265-9A10-752B8735BBA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5.32</c:v>
                </c:pt>
                <c:pt idx="1">
                  <c:v>5.1100000000000003</c:v>
                </c:pt>
                <c:pt idx="2">
                  <c:v>7.52</c:v>
                </c:pt>
                <c:pt idx="3">
                  <c:v>2.11</c:v>
                </c:pt>
                <c:pt idx="4">
                  <c:v>4.68</c:v>
                </c:pt>
              </c:numCache>
            </c:numRef>
          </c:val>
          <c:extLst>
            <c:ext xmlns:c16="http://schemas.microsoft.com/office/drawing/2014/chart" uri="{C3380CC4-5D6E-409C-BE32-E72D297353CC}">
              <c16:uniqueId val="{00000000-9EAA-46C0-BD35-4E098DE854A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9.43</c:v>
                </c:pt>
                <c:pt idx="1">
                  <c:v>10.029999999999999</c:v>
                </c:pt>
                <c:pt idx="2">
                  <c:v>7.26</c:v>
                </c:pt>
                <c:pt idx="3">
                  <c:v>11.13</c:v>
                </c:pt>
                <c:pt idx="4">
                  <c:v>10.84</c:v>
                </c:pt>
              </c:numCache>
            </c:numRef>
          </c:val>
          <c:smooth val="0"/>
          <c:extLst>
            <c:ext xmlns:c16="http://schemas.microsoft.com/office/drawing/2014/chart" uri="{C3380CC4-5D6E-409C-BE32-E72D297353CC}">
              <c16:uniqueId val="{00000001-9EAA-46C0-BD35-4E098DE854A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formatCode="#,##0.00;&quot;△&quot;#,##0.00;&quot;-&quot;">
                  <c:v>21.23</c:v>
                </c:pt>
                <c:pt idx="1">
                  <c:v>0</c:v>
                </c:pt>
                <c:pt idx="2">
                  <c:v>0</c:v>
                </c:pt>
                <c:pt idx="3">
                  <c:v>0</c:v>
                </c:pt>
                <c:pt idx="4">
                  <c:v>0</c:v>
                </c:pt>
              </c:numCache>
            </c:numRef>
          </c:val>
          <c:extLst>
            <c:ext xmlns:c16="http://schemas.microsoft.com/office/drawing/2014/chart" uri="{C3380CC4-5D6E-409C-BE32-E72D297353CC}">
              <c16:uniqueId val="{00000000-BCAE-40E9-B7BF-3403A42B7E6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13.47</c:v>
                </c:pt>
                <c:pt idx="1">
                  <c:v>9.49</c:v>
                </c:pt>
                <c:pt idx="2">
                  <c:v>9.35</c:v>
                </c:pt>
                <c:pt idx="3">
                  <c:v>10.130000000000001</c:v>
                </c:pt>
                <c:pt idx="4">
                  <c:v>7.31</c:v>
                </c:pt>
              </c:numCache>
            </c:numRef>
          </c:val>
          <c:smooth val="0"/>
          <c:extLst>
            <c:ext xmlns:c16="http://schemas.microsoft.com/office/drawing/2014/chart" uri="{C3380CC4-5D6E-409C-BE32-E72D297353CC}">
              <c16:uniqueId val="{00000001-BCAE-40E9-B7BF-3403A42B7E6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126.73</c:v>
                </c:pt>
                <c:pt idx="1">
                  <c:v>83.8</c:v>
                </c:pt>
                <c:pt idx="2">
                  <c:v>95.3</c:v>
                </c:pt>
                <c:pt idx="3">
                  <c:v>115.27</c:v>
                </c:pt>
                <c:pt idx="4">
                  <c:v>122.09</c:v>
                </c:pt>
              </c:numCache>
            </c:numRef>
          </c:val>
          <c:extLst>
            <c:ext xmlns:c16="http://schemas.microsoft.com/office/drawing/2014/chart" uri="{C3380CC4-5D6E-409C-BE32-E72D297353CC}">
              <c16:uniqueId val="{00000000-46BA-4E39-B923-61061E4BA86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1081.23</c:v>
                </c:pt>
                <c:pt idx="1">
                  <c:v>406.37</c:v>
                </c:pt>
                <c:pt idx="2">
                  <c:v>398.29</c:v>
                </c:pt>
                <c:pt idx="3">
                  <c:v>388.67</c:v>
                </c:pt>
                <c:pt idx="4">
                  <c:v>355.27</c:v>
                </c:pt>
              </c:numCache>
            </c:numRef>
          </c:val>
          <c:smooth val="0"/>
          <c:extLst>
            <c:ext xmlns:c16="http://schemas.microsoft.com/office/drawing/2014/chart" uri="{C3380CC4-5D6E-409C-BE32-E72D297353CC}">
              <c16:uniqueId val="{00000001-46BA-4E39-B923-61061E4BA86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466.1</c:v>
                </c:pt>
                <c:pt idx="1">
                  <c:v>400.36</c:v>
                </c:pt>
                <c:pt idx="2">
                  <c:v>361.46</c:v>
                </c:pt>
                <c:pt idx="3">
                  <c:v>331.63</c:v>
                </c:pt>
                <c:pt idx="4">
                  <c:v>304.11</c:v>
                </c:pt>
              </c:numCache>
            </c:numRef>
          </c:val>
          <c:extLst>
            <c:ext xmlns:c16="http://schemas.microsoft.com/office/drawing/2014/chart" uri="{C3380CC4-5D6E-409C-BE32-E72D297353CC}">
              <c16:uniqueId val="{00000000-51F6-4F1C-9A14-20872379745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443.13</c:v>
                </c:pt>
                <c:pt idx="1">
                  <c:v>442.54</c:v>
                </c:pt>
                <c:pt idx="2">
                  <c:v>431</c:v>
                </c:pt>
                <c:pt idx="3">
                  <c:v>422.5</c:v>
                </c:pt>
                <c:pt idx="4">
                  <c:v>458.27</c:v>
                </c:pt>
              </c:numCache>
            </c:numRef>
          </c:val>
          <c:smooth val="0"/>
          <c:extLst>
            <c:ext xmlns:c16="http://schemas.microsoft.com/office/drawing/2014/chart" uri="{C3380CC4-5D6E-409C-BE32-E72D297353CC}">
              <c16:uniqueId val="{00000001-51F6-4F1C-9A14-20872379745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85.3</c:v>
                </c:pt>
                <c:pt idx="1">
                  <c:v>92.28</c:v>
                </c:pt>
                <c:pt idx="2">
                  <c:v>93.96</c:v>
                </c:pt>
                <c:pt idx="3">
                  <c:v>94.19</c:v>
                </c:pt>
                <c:pt idx="4">
                  <c:v>101.18</c:v>
                </c:pt>
              </c:numCache>
            </c:numRef>
          </c:val>
          <c:extLst>
            <c:ext xmlns:c16="http://schemas.microsoft.com/office/drawing/2014/chart" uri="{C3380CC4-5D6E-409C-BE32-E72D297353CC}">
              <c16:uniqueId val="{00000000-C4BE-4597-83F1-98EC306F937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95.4</c:v>
                </c:pt>
                <c:pt idx="1">
                  <c:v>98.6</c:v>
                </c:pt>
                <c:pt idx="2">
                  <c:v>100.82</c:v>
                </c:pt>
                <c:pt idx="3">
                  <c:v>101.64</c:v>
                </c:pt>
                <c:pt idx="4">
                  <c:v>96.77</c:v>
                </c:pt>
              </c:numCache>
            </c:numRef>
          </c:val>
          <c:smooth val="0"/>
          <c:extLst>
            <c:ext xmlns:c16="http://schemas.microsoft.com/office/drawing/2014/chart" uri="{C3380CC4-5D6E-409C-BE32-E72D297353CC}">
              <c16:uniqueId val="{00000001-C4BE-4597-83F1-98EC306F937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320.14999999999998</c:v>
                </c:pt>
                <c:pt idx="1">
                  <c:v>296.77</c:v>
                </c:pt>
                <c:pt idx="2">
                  <c:v>292.83</c:v>
                </c:pt>
                <c:pt idx="3">
                  <c:v>292.35000000000002</c:v>
                </c:pt>
                <c:pt idx="4">
                  <c:v>270.86</c:v>
                </c:pt>
              </c:numCache>
            </c:numRef>
          </c:val>
          <c:extLst>
            <c:ext xmlns:c16="http://schemas.microsoft.com/office/drawing/2014/chart" uri="{C3380CC4-5D6E-409C-BE32-E72D297353CC}">
              <c16:uniqueId val="{00000000-8E8D-4785-AA10-D2A02E97FE6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186.15</c:v>
                </c:pt>
                <c:pt idx="1">
                  <c:v>181.67</c:v>
                </c:pt>
                <c:pt idx="2">
                  <c:v>179.55</c:v>
                </c:pt>
                <c:pt idx="3">
                  <c:v>179.16</c:v>
                </c:pt>
                <c:pt idx="4">
                  <c:v>187.18</c:v>
                </c:pt>
              </c:numCache>
            </c:numRef>
          </c:val>
          <c:smooth val="0"/>
          <c:extLst>
            <c:ext xmlns:c16="http://schemas.microsoft.com/office/drawing/2014/chart" uri="{C3380CC4-5D6E-409C-BE32-E72D297353CC}">
              <c16:uniqueId val="{00000001-8E8D-4785-AA10-D2A02E97FE6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宮城県　山元町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A7</v>
      </c>
      <c r="X8" s="58"/>
      <c r="Y8" s="58"/>
      <c r="Z8" s="58"/>
      <c r="AA8" s="58"/>
      <c r="AB8" s="58"/>
      <c r="AC8" s="58"/>
      <c r="AD8" s="58" t="str">
        <f>データ!$M$6</f>
        <v>非設置</v>
      </c>
      <c r="AE8" s="58"/>
      <c r="AF8" s="58"/>
      <c r="AG8" s="58"/>
      <c r="AH8" s="58"/>
      <c r="AI8" s="58"/>
      <c r="AJ8" s="58"/>
      <c r="AK8" s="4"/>
      <c r="AL8" s="59">
        <f>データ!$R$6</f>
        <v>12415</v>
      </c>
      <c r="AM8" s="59"/>
      <c r="AN8" s="59"/>
      <c r="AO8" s="59"/>
      <c r="AP8" s="59"/>
      <c r="AQ8" s="59"/>
      <c r="AR8" s="59"/>
      <c r="AS8" s="59"/>
      <c r="AT8" s="50">
        <f>データ!$S$6</f>
        <v>64.58</v>
      </c>
      <c r="AU8" s="51"/>
      <c r="AV8" s="51"/>
      <c r="AW8" s="51"/>
      <c r="AX8" s="51"/>
      <c r="AY8" s="51"/>
      <c r="AZ8" s="51"/>
      <c r="BA8" s="51"/>
      <c r="BB8" s="52">
        <f>データ!$T$6</f>
        <v>192.24</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62.51</v>
      </c>
      <c r="J10" s="51"/>
      <c r="K10" s="51"/>
      <c r="L10" s="51"/>
      <c r="M10" s="51"/>
      <c r="N10" s="51"/>
      <c r="O10" s="62"/>
      <c r="P10" s="52">
        <f>データ!$P$6</f>
        <v>94.4</v>
      </c>
      <c r="Q10" s="52"/>
      <c r="R10" s="52"/>
      <c r="S10" s="52"/>
      <c r="T10" s="52"/>
      <c r="U10" s="52"/>
      <c r="V10" s="52"/>
      <c r="W10" s="59">
        <f>データ!$Q$6</f>
        <v>5346</v>
      </c>
      <c r="X10" s="59"/>
      <c r="Y10" s="59"/>
      <c r="Z10" s="59"/>
      <c r="AA10" s="59"/>
      <c r="AB10" s="59"/>
      <c r="AC10" s="59"/>
      <c r="AD10" s="2"/>
      <c r="AE10" s="2"/>
      <c r="AF10" s="2"/>
      <c r="AG10" s="2"/>
      <c r="AH10" s="4"/>
      <c r="AI10" s="4"/>
      <c r="AJ10" s="4"/>
      <c r="AK10" s="4"/>
      <c r="AL10" s="59">
        <f>データ!$U$6</f>
        <v>11673</v>
      </c>
      <c r="AM10" s="59"/>
      <c r="AN10" s="59"/>
      <c r="AO10" s="59"/>
      <c r="AP10" s="59"/>
      <c r="AQ10" s="59"/>
      <c r="AR10" s="59"/>
      <c r="AS10" s="59"/>
      <c r="AT10" s="50">
        <f>データ!$V$6</f>
        <v>64.58</v>
      </c>
      <c r="AU10" s="51"/>
      <c r="AV10" s="51"/>
      <c r="AW10" s="51"/>
      <c r="AX10" s="51"/>
      <c r="AY10" s="51"/>
      <c r="AZ10" s="51"/>
      <c r="BA10" s="51"/>
      <c r="BB10" s="52">
        <f>データ!$W$6</f>
        <v>180.75</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RInS1IogPNa+KKLzlOhhoS7o3ukqSGWyqDN5GbRkUa2u3QjzxuuuzI4+gGkvnMj4h7Qg+lXwa2itKrqIvFX6JQ==" saltValue="pSWcfSoksI2kkc5J8YSNr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43621</v>
      </c>
      <c r="D6" s="33">
        <f t="shared" si="3"/>
        <v>46</v>
      </c>
      <c r="E6" s="33">
        <f t="shared" si="3"/>
        <v>1</v>
      </c>
      <c r="F6" s="33">
        <f t="shared" si="3"/>
        <v>0</v>
      </c>
      <c r="G6" s="33">
        <f t="shared" si="3"/>
        <v>1</v>
      </c>
      <c r="H6" s="33" t="str">
        <f t="shared" si="3"/>
        <v>宮城県　山元町</v>
      </c>
      <c r="I6" s="33" t="str">
        <f t="shared" si="3"/>
        <v>法適用</v>
      </c>
      <c r="J6" s="33" t="str">
        <f t="shared" si="3"/>
        <v>水道事業</v>
      </c>
      <c r="K6" s="33" t="str">
        <f t="shared" si="3"/>
        <v>末端給水事業</v>
      </c>
      <c r="L6" s="33" t="str">
        <f t="shared" si="3"/>
        <v>A7</v>
      </c>
      <c r="M6" s="33" t="str">
        <f t="shared" si="3"/>
        <v>非設置</v>
      </c>
      <c r="N6" s="34" t="str">
        <f t="shared" si="3"/>
        <v>-</v>
      </c>
      <c r="O6" s="34">
        <f t="shared" si="3"/>
        <v>62.51</v>
      </c>
      <c r="P6" s="34">
        <f t="shared" si="3"/>
        <v>94.4</v>
      </c>
      <c r="Q6" s="34">
        <f t="shared" si="3"/>
        <v>5346</v>
      </c>
      <c r="R6" s="34">
        <f t="shared" si="3"/>
        <v>12415</v>
      </c>
      <c r="S6" s="34">
        <f t="shared" si="3"/>
        <v>64.58</v>
      </c>
      <c r="T6" s="34">
        <f t="shared" si="3"/>
        <v>192.24</v>
      </c>
      <c r="U6" s="34">
        <f t="shared" si="3"/>
        <v>11673</v>
      </c>
      <c r="V6" s="34">
        <f t="shared" si="3"/>
        <v>64.58</v>
      </c>
      <c r="W6" s="34">
        <f t="shared" si="3"/>
        <v>180.75</v>
      </c>
      <c r="X6" s="35">
        <f>IF(X7="",NA(),X7)</f>
        <v>123.18</v>
      </c>
      <c r="Y6" s="35">
        <f t="shared" ref="Y6:AG6" si="4">IF(Y7="",NA(),Y7)</f>
        <v>120.49</v>
      </c>
      <c r="Z6" s="35">
        <f t="shared" si="4"/>
        <v>117.3</v>
      </c>
      <c r="AA6" s="35">
        <f t="shared" si="4"/>
        <v>116.11</v>
      </c>
      <c r="AB6" s="35">
        <f t="shared" si="4"/>
        <v>116.2</v>
      </c>
      <c r="AC6" s="35">
        <f t="shared" si="4"/>
        <v>107.95</v>
      </c>
      <c r="AD6" s="35">
        <f t="shared" si="4"/>
        <v>109.49</v>
      </c>
      <c r="AE6" s="35">
        <f t="shared" si="4"/>
        <v>111.06</v>
      </c>
      <c r="AF6" s="35">
        <f t="shared" si="4"/>
        <v>111.34</v>
      </c>
      <c r="AG6" s="35">
        <f t="shared" si="4"/>
        <v>110.02</v>
      </c>
      <c r="AH6" s="34" t="str">
        <f>IF(AH7="","",IF(AH7="-","【-】","【"&amp;SUBSTITUTE(TEXT(AH7,"#,##0.00"),"-","△")&amp;"】"))</f>
        <v>【113.39】</v>
      </c>
      <c r="AI6" s="35">
        <f>IF(AI7="",NA(),AI7)</f>
        <v>21.23</v>
      </c>
      <c r="AJ6" s="34">
        <f t="shared" ref="AJ6:AR6" si="5">IF(AJ7="",NA(),AJ7)</f>
        <v>0</v>
      </c>
      <c r="AK6" s="34">
        <f t="shared" si="5"/>
        <v>0</v>
      </c>
      <c r="AL6" s="34">
        <f t="shared" si="5"/>
        <v>0</v>
      </c>
      <c r="AM6" s="34">
        <f t="shared" si="5"/>
        <v>0</v>
      </c>
      <c r="AN6" s="35">
        <f t="shared" si="5"/>
        <v>13.47</v>
      </c>
      <c r="AO6" s="35">
        <f t="shared" si="5"/>
        <v>9.49</v>
      </c>
      <c r="AP6" s="35">
        <f t="shared" si="5"/>
        <v>9.35</v>
      </c>
      <c r="AQ6" s="35">
        <f t="shared" si="5"/>
        <v>10.130000000000001</v>
      </c>
      <c r="AR6" s="35">
        <f t="shared" si="5"/>
        <v>7.31</v>
      </c>
      <c r="AS6" s="34" t="str">
        <f>IF(AS7="","",IF(AS7="-","【-】","【"&amp;SUBSTITUTE(TEXT(AS7,"#,##0.00"),"-","△")&amp;"】"))</f>
        <v>【0.85】</v>
      </c>
      <c r="AT6" s="35">
        <f>IF(AT7="",NA(),AT7)</f>
        <v>126.73</v>
      </c>
      <c r="AU6" s="35">
        <f t="shared" ref="AU6:BC6" si="6">IF(AU7="",NA(),AU7)</f>
        <v>83.8</v>
      </c>
      <c r="AV6" s="35">
        <f t="shared" si="6"/>
        <v>95.3</v>
      </c>
      <c r="AW6" s="35">
        <f t="shared" si="6"/>
        <v>115.27</v>
      </c>
      <c r="AX6" s="35">
        <f t="shared" si="6"/>
        <v>122.09</v>
      </c>
      <c r="AY6" s="35">
        <f t="shared" si="6"/>
        <v>1081.23</v>
      </c>
      <c r="AZ6" s="35">
        <f t="shared" si="6"/>
        <v>406.37</v>
      </c>
      <c r="BA6" s="35">
        <f t="shared" si="6"/>
        <v>398.29</v>
      </c>
      <c r="BB6" s="35">
        <f t="shared" si="6"/>
        <v>388.67</v>
      </c>
      <c r="BC6" s="35">
        <f t="shared" si="6"/>
        <v>355.27</v>
      </c>
      <c r="BD6" s="34" t="str">
        <f>IF(BD7="","",IF(BD7="-","【-】","【"&amp;SUBSTITUTE(TEXT(BD7,"#,##0.00"),"-","△")&amp;"】"))</f>
        <v>【264.34】</v>
      </c>
      <c r="BE6" s="35">
        <f>IF(BE7="",NA(),BE7)</f>
        <v>466.1</v>
      </c>
      <c r="BF6" s="35">
        <f t="shared" ref="BF6:BN6" si="7">IF(BF7="",NA(),BF7)</f>
        <v>400.36</v>
      </c>
      <c r="BG6" s="35">
        <f t="shared" si="7"/>
        <v>361.46</v>
      </c>
      <c r="BH6" s="35">
        <f t="shared" si="7"/>
        <v>331.63</v>
      </c>
      <c r="BI6" s="35">
        <f t="shared" si="7"/>
        <v>304.11</v>
      </c>
      <c r="BJ6" s="35">
        <f t="shared" si="7"/>
        <v>443.13</v>
      </c>
      <c r="BK6" s="35">
        <f t="shared" si="7"/>
        <v>442.54</v>
      </c>
      <c r="BL6" s="35">
        <f t="shared" si="7"/>
        <v>431</v>
      </c>
      <c r="BM6" s="35">
        <f t="shared" si="7"/>
        <v>422.5</v>
      </c>
      <c r="BN6" s="35">
        <f t="shared" si="7"/>
        <v>458.27</v>
      </c>
      <c r="BO6" s="34" t="str">
        <f>IF(BO7="","",IF(BO7="-","【-】","【"&amp;SUBSTITUTE(TEXT(BO7,"#,##0.00"),"-","△")&amp;"】"))</f>
        <v>【274.27】</v>
      </c>
      <c r="BP6" s="35">
        <f>IF(BP7="",NA(),BP7)</f>
        <v>85.3</v>
      </c>
      <c r="BQ6" s="35">
        <f t="shared" ref="BQ6:BY6" si="8">IF(BQ7="",NA(),BQ7)</f>
        <v>92.28</v>
      </c>
      <c r="BR6" s="35">
        <f t="shared" si="8"/>
        <v>93.96</v>
      </c>
      <c r="BS6" s="35">
        <f t="shared" si="8"/>
        <v>94.19</v>
      </c>
      <c r="BT6" s="35">
        <f t="shared" si="8"/>
        <v>101.18</v>
      </c>
      <c r="BU6" s="35">
        <f t="shared" si="8"/>
        <v>95.4</v>
      </c>
      <c r="BV6" s="35">
        <f t="shared" si="8"/>
        <v>98.6</v>
      </c>
      <c r="BW6" s="35">
        <f t="shared" si="8"/>
        <v>100.82</v>
      </c>
      <c r="BX6" s="35">
        <f t="shared" si="8"/>
        <v>101.64</v>
      </c>
      <c r="BY6" s="35">
        <f t="shared" si="8"/>
        <v>96.77</v>
      </c>
      <c r="BZ6" s="34" t="str">
        <f>IF(BZ7="","",IF(BZ7="-","【-】","【"&amp;SUBSTITUTE(TEXT(BZ7,"#,##0.00"),"-","△")&amp;"】"))</f>
        <v>【104.36】</v>
      </c>
      <c r="CA6" s="35">
        <f>IF(CA7="",NA(),CA7)</f>
        <v>320.14999999999998</v>
      </c>
      <c r="CB6" s="35">
        <f t="shared" ref="CB6:CJ6" si="9">IF(CB7="",NA(),CB7)</f>
        <v>296.77</v>
      </c>
      <c r="CC6" s="35">
        <f t="shared" si="9"/>
        <v>292.83</v>
      </c>
      <c r="CD6" s="35">
        <f t="shared" si="9"/>
        <v>292.35000000000002</v>
      </c>
      <c r="CE6" s="35">
        <f t="shared" si="9"/>
        <v>270.86</v>
      </c>
      <c r="CF6" s="35">
        <f t="shared" si="9"/>
        <v>186.15</v>
      </c>
      <c r="CG6" s="35">
        <f t="shared" si="9"/>
        <v>181.67</v>
      </c>
      <c r="CH6" s="35">
        <f t="shared" si="9"/>
        <v>179.55</v>
      </c>
      <c r="CI6" s="35">
        <f t="shared" si="9"/>
        <v>179.16</v>
      </c>
      <c r="CJ6" s="35">
        <f t="shared" si="9"/>
        <v>187.18</v>
      </c>
      <c r="CK6" s="34" t="str">
        <f>IF(CK7="","",IF(CK7="-","【-】","【"&amp;SUBSTITUTE(TEXT(CK7,"#,##0.00"),"-","△")&amp;"】"))</f>
        <v>【165.71】</v>
      </c>
      <c r="CL6" s="35">
        <f>IF(CL7="",NA(),CL7)</f>
        <v>55.74</v>
      </c>
      <c r="CM6" s="35">
        <f t="shared" ref="CM6:CU6" si="10">IF(CM7="",NA(),CM7)</f>
        <v>56.67</v>
      </c>
      <c r="CN6" s="35">
        <f t="shared" si="10"/>
        <v>66.489999999999995</v>
      </c>
      <c r="CO6" s="35">
        <f t="shared" si="10"/>
        <v>62.64</v>
      </c>
      <c r="CP6" s="35">
        <f t="shared" si="10"/>
        <v>61.7</v>
      </c>
      <c r="CQ6" s="35">
        <f t="shared" si="10"/>
        <v>54.47</v>
      </c>
      <c r="CR6" s="35">
        <f t="shared" si="10"/>
        <v>53.61</v>
      </c>
      <c r="CS6" s="35">
        <f t="shared" si="10"/>
        <v>53.52</v>
      </c>
      <c r="CT6" s="35">
        <f t="shared" si="10"/>
        <v>54.24</v>
      </c>
      <c r="CU6" s="35">
        <f t="shared" si="10"/>
        <v>55.88</v>
      </c>
      <c r="CV6" s="34" t="str">
        <f>IF(CV7="","",IF(CV7="-","【-】","【"&amp;SUBSTITUTE(TEXT(CV7,"#,##0.00"),"-","△")&amp;"】"))</f>
        <v>【60.41】</v>
      </c>
      <c r="CW6" s="35">
        <f>IF(CW7="",NA(),CW7)</f>
        <v>77.98</v>
      </c>
      <c r="CX6" s="35">
        <f t="shared" ref="CX6:DF6" si="11">IF(CX7="",NA(),CX7)</f>
        <v>81.92</v>
      </c>
      <c r="CY6" s="35">
        <f t="shared" si="11"/>
        <v>70.459999999999994</v>
      </c>
      <c r="CZ6" s="35">
        <f t="shared" si="11"/>
        <v>75.61</v>
      </c>
      <c r="DA6" s="35">
        <f t="shared" si="11"/>
        <v>78.760000000000005</v>
      </c>
      <c r="DB6" s="35">
        <f t="shared" si="11"/>
        <v>81.459999999999994</v>
      </c>
      <c r="DC6" s="35">
        <f t="shared" si="11"/>
        <v>81.31</v>
      </c>
      <c r="DD6" s="35">
        <f t="shared" si="11"/>
        <v>81.459999999999994</v>
      </c>
      <c r="DE6" s="35">
        <f t="shared" si="11"/>
        <v>81.680000000000007</v>
      </c>
      <c r="DF6" s="35">
        <f t="shared" si="11"/>
        <v>80.989999999999995</v>
      </c>
      <c r="DG6" s="34" t="str">
        <f>IF(DG7="","",IF(DG7="-","【-】","【"&amp;SUBSTITUTE(TEXT(DG7,"#,##0.00"),"-","△")&amp;"】"))</f>
        <v>【89.93】</v>
      </c>
      <c r="DH6" s="35">
        <f>IF(DH7="",NA(),DH7)</f>
        <v>41.21</v>
      </c>
      <c r="DI6" s="35">
        <f t="shared" ref="DI6:DQ6" si="12">IF(DI7="",NA(),DI7)</f>
        <v>51.05</v>
      </c>
      <c r="DJ6" s="35">
        <f t="shared" si="12"/>
        <v>49.73</v>
      </c>
      <c r="DK6" s="35">
        <f t="shared" si="12"/>
        <v>50.12</v>
      </c>
      <c r="DL6" s="35">
        <f t="shared" si="12"/>
        <v>51.09</v>
      </c>
      <c r="DM6" s="35">
        <f t="shared" si="12"/>
        <v>38.520000000000003</v>
      </c>
      <c r="DN6" s="35">
        <f t="shared" si="12"/>
        <v>46.67</v>
      </c>
      <c r="DO6" s="35">
        <f t="shared" si="12"/>
        <v>47.7</v>
      </c>
      <c r="DP6" s="35">
        <f t="shared" si="12"/>
        <v>48.14</v>
      </c>
      <c r="DQ6" s="35">
        <f t="shared" si="12"/>
        <v>46.61</v>
      </c>
      <c r="DR6" s="34" t="str">
        <f>IF(DR7="","",IF(DR7="-","【-】","【"&amp;SUBSTITUTE(TEXT(DR7,"#,##0.00"),"-","△")&amp;"】"))</f>
        <v>【48.12】</v>
      </c>
      <c r="DS6" s="35">
        <f>IF(DS7="",NA(),DS7)</f>
        <v>5.32</v>
      </c>
      <c r="DT6" s="35">
        <f t="shared" ref="DT6:EB6" si="13">IF(DT7="",NA(),DT7)</f>
        <v>5.1100000000000003</v>
      </c>
      <c r="DU6" s="35">
        <f t="shared" si="13"/>
        <v>7.52</v>
      </c>
      <c r="DV6" s="35">
        <f t="shared" si="13"/>
        <v>2.11</v>
      </c>
      <c r="DW6" s="35">
        <f t="shared" si="13"/>
        <v>4.68</v>
      </c>
      <c r="DX6" s="35">
        <f t="shared" si="13"/>
        <v>9.43</v>
      </c>
      <c r="DY6" s="35">
        <f t="shared" si="13"/>
        <v>10.029999999999999</v>
      </c>
      <c r="DZ6" s="35">
        <f t="shared" si="13"/>
        <v>7.26</v>
      </c>
      <c r="EA6" s="35">
        <f t="shared" si="13"/>
        <v>11.13</v>
      </c>
      <c r="EB6" s="35">
        <f t="shared" si="13"/>
        <v>10.84</v>
      </c>
      <c r="EC6" s="34" t="str">
        <f>IF(EC7="","",IF(EC7="-","【-】","【"&amp;SUBSTITUTE(TEXT(EC7,"#,##0.00"),"-","△")&amp;"】"))</f>
        <v>【15.89】</v>
      </c>
      <c r="ED6" s="35">
        <f>IF(ED7="",NA(),ED7)</f>
        <v>0.59</v>
      </c>
      <c r="EE6" s="35">
        <f t="shared" ref="EE6:EM6" si="14">IF(EE7="",NA(),EE7)</f>
        <v>0.08</v>
      </c>
      <c r="EF6" s="35">
        <f t="shared" si="14"/>
        <v>5.4</v>
      </c>
      <c r="EG6" s="35">
        <f t="shared" si="14"/>
        <v>7.0000000000000007E-2</v>
      </c>
      <c r="EH6" s="34">
        <f t="shared" si="14"/>
        <v>0</v>
      </c>
      <c r="EI6" s="35">
        <f t="shared" si="14"/>
        <v>0.71</v>
      </c>
      <c r="EJ6" s="35">
        <f t="shared" si="14"/>
        <v>0.68</v>
      </c>
      <c r="EK6" s="35">
        <f t="shared" si="14"/>
        <v>1.65</v>
      </c>
      <c r="EL6" s="35">
        <f t="shared" si="14"/>
        <v>0.47</v>
      </c>
      <c r="EM6" s="35">
        <f t="shared" si="14"/>
        <v>0.39</v>
      </c>
      <c r="EN6" s="34" t="str">
        <f>IF(EN7="","",IF(EN7="-","【-】","【"&amp;SUBSTITUTE(TEXT(EN7,"#,##0.00"),"-","△")&amp;"】"))</f>
        <v>【0.69】</v>
      </c>
    </row>
    <row r="7" spans="1:144" s="36" customFormat="1" x14ac:dyDescent="0.15">
      <c r="A7" s="28"/>
      <c r="B7" s="37">
        <v>2017</v>
      </c>
      <c r="C7" s="37">
        <v>43621</v>
      </c>
      <c r="D7" s="37">
        <v>46</v>
      </c>
      <c r="E7" s="37">
        <v>1</v>
      </c>
      <c r="F7" s="37">
        <v>0</v>
      </c>
      <c r="G7" s="37">
        <v>1</v>
      </c>
      <c r="H7" s="37" t="s">
        <v>105</v>
      </c>
      <c r="I7" s="37" t="s">
        <v>106</v>
      </c>
      <c r="J7" s="37" t="s">
        <v>107</v>
      </c>
      <c r="K7" s="37" t="s">
        <v>108</v>
      </c>
      <c r="L7" s="37" t="s">
        <v>109</v>
      </c>
      <c r="M7" s="37" t="s">
        <v>110</v>
      </c>
      <c r="N7" s="38" t="s">
        <v>111</v>
      </c>
      <c r="O7" s="38">
        <v>62.51</v>
      </c>
      <c r="P7" s="38">
        <v>94.4</v>
      </c>
      <c r="Q7" s="38">
        <v>5346</v>
      </c>
      <c r="R7" s="38">
        <v>12415</v>
      </c>
      <c r="S7" s="38">
        <v>64.58</v>
      </c>
      <c r="T7" s="38">
        <v>192.24</v>
      </c>
      <c r="U7" s="38">
        <v>11673</v>
      </c>
      <c r="V7" s="38">
        <v>64.58</v>
      </c>
      <c r="W7" s="38">
        <v>180.75</v>
      </c>
      <c r="X7" s="38">
        <v>123.18</v>
      </c>
      <c r="Y7" s="38">
        <v>120.49</v>
      </c>
      <c r="Z7" s="38">
        <v>117.3</v>
      </c>
      <c r="AA7" s="38">
        <v>116.11</v>
      </c>
      <c r="AB7" s="38">
        <v>116.2</v>
      </c>
      <c r="AC7" s="38">
        <v>107.95</v>
      </c>
      <c r="AD7" s="38">
        <v>109.49</v>
      </c>
      <c r="AE7" s="38">
        <v>111.06</v>
      </c>
      <c r="AF7" s="38">
        <v>111.34</v>
      </c>
      <c r="AG7" s="38">
        <v>110.02</v>
      </c>
      <c r="AH7" s="38">
        <v>113.39</v>
      </c>
      <c r="AI7" s="38">
        <v>21.23</v>
      </c>
      <c r="AJ7" s="38">
        <v>0</v>
      </c>
      <c r="AK7" s="38">
        <v>0</v>
      </c>
      <c r="AL7" s="38">
        <v>0</v>
      </c>
      <c r="AM7" s="38">
        <v>0</v>
      </c>
      <c r="AN7" s="38">
        <v>13.47</v>
      </c>
      <c r="AO7" s="38">
        <v>9.49</v>
      </c>
      <c r="AP7" s="38">
        <v>9.35</v>
      </c>
      <c r="AQ7" s="38">
        <v>10.130000000000001</v>
      </c>
      <c r="AR7" s="38">
        <v>7.31</v>
      </c>
      <c r="AS7" s="38">
        <v>0.85</v>
      </c>
      <c r="AT7" s="38">
        <v>126.73</v>
      </c>
      <c r="AU7" s="38">
        <v>83.8</v>
      </c>
      <c r="AV7" s="38">
        <v>95.3</v>
      </c>
      <c r="AW7" s="38">
        <v>115.27</v>
      </c>
      <c r="AX7" s="38">
        <v>122.09</v>
      </c>
      <c r="AY7" s="38">
        <v>1081.23</v>
      </c>
      <c r="AZ7" s="38">
        <v>406.37</v>
      </c>
      <c r="BA7" s="38">
        <v>398.29</v>
      </c>
      <c r="BB7" s="38">
        <v>388.67</v>
      </c>
      <c r="BC7" s="38">
        <v>355.27</v>
      </c>
      <c r="BD7" s="38">
        <v>264.33999999999997</v>
      </c>
      <c r="BE7" s="38">
        <v>466.1</v>
      </c>
      <c r="BF7" s="38">
        <v>400.36</v>
      </c>
      <c r="BG7" s="38">
        <v>361.46</v>
      </c>
      <c r="BH7" s="38">
        <v>331.63</v>
      </c>
      <c r="BI7" s="38">
        <v>304.11</v>
      </c>
      <c r="BJ7" s="38">
        <v>443.13</v>
      </c>
      <c r="BK7" s="38">
        <v>442.54</v>
      </c>
      <c r="BL7" s="38">
        <v>431</v>
      </c>
      <c r="BM7" s="38">
        <v>422.5</v>
      </c>
      <c r="BN7" s="38">
        <v>458.27</v>
      </c>
      <c r="BO7" s="38">
        <v>274.27</v>
      </c>
      <c r="BP7" s="38">
        <v>85.3</v>
      </c>
      <c r="BQ7" s="38">
        <v>92.28</v>
      </c>
      <c r="BR7" s="38">
        <v>93.96</v>
      </c>
      <c r="BS7" s="38">
        <v>94.19</v>
      </c>
      <c r="BT7" s="38">
        <v>101.18</v>
      </c>
      <c r="BU7" s="38">
        <v>95.4</v>
      </c>
      <c r="BV7" s="38">
        <v>98.6</v>
      </c>
      <c r="BW7" s="38">
        <v>100.82</v>
      </c>
      <c r="BX7" s="38">
        <v>101.64</v>
      </c>
      <c r="BY7" s="38">
        <v>96.77</v>
      </c>
      <c r="BZ7" s="38">
        <v>104.36</v>
      </c>
      <c r="CA7" s="38">
        <v>320.14999999999998</v>
      </c>
      <c r="CB7" s="38">
        <v>296.77</v>
      </c>
      <c r="CC7" s="38">
        <v>292.83</v>
      </c>
      <c r="CD7" s="38">
        <v>292.35000000000002</v>
      </c>
      <c r="CE7" s="38">
        <v>270.86</v>
      </c>
      <c r="CF7" s="38">
        <v>186.15</v>
      </c>
      <c r="CG7" s="38">
        <v>181.67</v>
      </c>
      <c r="CH7" s="38">
        <v>179.55</v>
      </c>
      <c r="CI7" s="38">
        <v>179.16</v>
      </c>
      <c r="CJ7" s="38">
        <v>187.18</v>
      </c>
      <c r="CK7" s="38">
        <v>165.71</v>
      </c>
      <c r="CL7" s="38">
        <v>55.74</v>
      </c>
      <c r="CM7" s="38">
        <v>56.67</v>
      </c>
      <c r="CN7" s="38">
        <v>66.489999999999995</v>
      </c>
      <c r="CO7" s="38">
        <v>62.64</v>
      </c>
      <c r="CP7" s="38">
        <v>61.7</v>
      </c>
      <c r="CQ7" s="38">
        <v>54.47</v>
      </c>
      <c r="CR7" s="38">
        <v>53.61</v>
      </c>
      <c r="CS7" s="38">
        <v>53.52</v>
      </c>
      <c r="CT7" s="38">
        <v>54.24</v>
      </c>
      <c r="CU7" s="38">
        <v>55.88</v>
      </c>
      <c r="CV7" s="38">
        <v>60.41</v>
      </c>
      <c r="CW7" s="38">
        <v>77.98</v>
      </c>
      <c r="CX7" s="38">
        <v>81.92</v>
      </c>
      <c r="CY7" s="38">
        <v>70.459999999999994</v>
      </c>
      <c r="CZ7" s="38">
        <v>75.61</v>
      </c>
      <c r="DA7" s="38">
        <v>78.760000000000005</v>
      </c>
      <c r="DB7" s="38">
        <v>81.459999999999994</v>
      </c>
      <c r="DC7" s="38">
        <v>81.31</v>
      </c>
      <c r="DD7" s="38">
        <v>81.459999999999994</v>
      </c>
      <c r="DE7" s="38">
        <v>81.680000000000007</v>
      </c>
      <c r="DF7" s="38">
        <v>80.989999999999995</v>
      </c>
      <c r="DG7" s="38">
        <v>89.93</v>
      </c>
      <c r="DH7" s="38">
        <v>41.21</v>
      </c>
      <c r="DI7" s="38">
        <v>51.05</v>
      </c>
      <c r="DJ7" s="38">
        <v>49.73</v>
      </c>
      <c r="DK7" s="38">
        <v>50.12</v>
      </c>
      <c r="DL7" s="38">
        <v>51.09</v>
      </c>
      <c r="DM7" s="38">
        <v>38.520000000000003</v>
      </c>
      <c r="DN7" s="38">
        <v>46.67</v>
      </c>
      <c r="DO7" s="38">
        <v>47.7</v>
      </c>
      <c r="DP7" s="38">
        <v>48.14</v>
      </c>
      <c r="DQ7" s="38">
        <v>46.61</v>
      </c>
      <c r="DR7" s="38">
        <v>48.12</v>
      </c>
      <c r="DS7" s="38">
        <v>5.32</v>
      </c>
      <c r="DT7" s="38">
        <v>5.1100000000000003</v>
      </c>
      <c r="DU7" s="38">
        <v>7.52</v>
      </c>
      <c r="DV7" s="38">
        <v>2.11</v>
      </c>
      <c r="DW7" s="38">
        <v>4.68</v>
      </c>
      <c r="DX7" s="38">
        <v>9.43</v>
      </c>
      <c r="DY7" s="38">
        <v>10.029999999999999</v>
      </c>
      <c r="DZ7" s="38">
        <v>7.26</v>
      </c>
      <c r="EA7" s="38">
        <v>11.13</v>
      </c>
      <c r="EB7" s="38">
        <v>10.84</v>
      </c>
      <c r="EC7" s="38">
        <v>15.89</v>
      </c>
      <c r="ED7" s="38">
        <v>0.59</v>
      </c>
      <c r="EE7" s="38">
        <v>0.08</v>
      </c>
      <c r="EF7" s="38">
        <v>5.4</v>
      </c>
      <c r="EG7" s="38">
        <v>7.0000000000000007E-2</v>
      </c>
      <c r="EH7" s="38">
        <v>0</v>
      </c>
      <c r="EI7" s="38">
        <v>0.71</v>
      </c>
      <c r="EJ7" s="38">
        <v>0.68</v>
      </c>
      <c r="EK7" s="38">
        <v>1.65</v>
      </c>
      <c r="EL7" s="38">
        <v>0.47</v>
      </c>
      <c r="EM7" s="38">
        <v>0.39</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2019-02-08T07:33:38Z</cp:lastPrinted>
  <dcterms:created xsi:type="dcterms:W3CDTF">2018-12-03T08:26:23Z</dcterms:created>
  <dcterms:modified xsi:type="dcterms:W3CDTF">2019-02-08T07:33:48Z</dcterms:modified>
  <cp:category/>
</cp:coreProperties>
</file>