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067"/>
  <workbookPr/>
  <mc:AlternateContent xmlns:mc="http://schemas.openxmlformats.org/markup-compatibility/2006">
    <mc:Choice Requires="x15">
      <x15ac:absPath xmlns:x15ac="http://schemas.microsoft.com/office/spreadsheetml/2010/11/ac" url="\\filesv\18_上下水道事業所\02 庶務班\080_各種調査関係\11_国・県\H30\H310130_経営比較分析表\修正\"/>
    </mc:Choice>
  </mc:AlternateContent>
  <workbookProtection workbookAlgorithmName="SHA-512" workbookHashValue="bJ+C9GpRIehudSZ5+V2AiCdSZ6++Bob/dJYAGbIaCCgDd7GtRZltmznsyWNXFbEf1sLXmNHLxqdrnwbjtPn2SQ==" workbookSaltValue="1vUewN+D4+BQ3CyioNGNzw=="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<sst xmlns="http://schemas.openxmlformats.org/spreadsheetml/2006/main" count="235" uniqueCount="123">
  <si>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</si>
  <si>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</si>
  <si>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</si>
  <si>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</si>
  <si>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</si>
  <si>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</si>
  <si>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</si>
  <si>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</si>
  <si>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</si>
  <si>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</si>
  <si>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</si>
  <si>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</si>
  <si>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</si>
  <si>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</si>
  <si>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</si>
  <si>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</si>
  <si>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</si>
  <si>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</si>
  <si>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</si>
  <si>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</si>
  <si>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</si>
  <si>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</si>
  <si>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</si>
  <si>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</si>
  <si>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</si>
  <si>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</si>
  <si>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</si>
  <si>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</si>
  <si>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</si>
  <si>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</si>
  <si>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</si>
  <si>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</si>
  <si>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</si>
  <si>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</si>
  <si>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</si>
  <si>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</si>
  <si>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</si>
  <si>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</si>
  <si>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</si>
  <si>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</si>
  <si>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</si>
  <si>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</si>
  <si>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</si>
  <si>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</si>
  <si>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</si>
  <si>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</si>
  <si>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</si>
  <si>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</si>
  <si>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</si>
  <si>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</si>
  <si>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</si>
  <si>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</si>
  <si>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</si>
  <si>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</si>
  <si>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</si>
  <si>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</si>
  <si>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</si>
  <si>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</si>
  <si>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</si>
  <si>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</si>
  <si>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</si>
  <si>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</si>
  <si>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</si>
  <si>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</si>
  <si>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</si>
  <si>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</si>
  <si>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</si>
  <si>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</si>
  <si>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</si>
  <si>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</si>
  <si>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</si>
  <si>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</si>
  <si>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</si>
  <si>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</si>
  <si>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</si>
  <si>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</si>
  <si>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</si>
  <si>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</si>
  <si>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</si>
  <si>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</si>
  <si>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</si>
  <si>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</si>
  <si>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</si>
  <si>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</si>
  <si>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</si>
  <si>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</si>
  <si>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</si>
  <si>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</si>
  <si>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</si>
  <si>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</si>
  <si>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</si>
  <si>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</si>
  <si>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</si>
  <si>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</si>
  <si>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</si>
  <si>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</si>
  <si>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</si>
  <si>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</si>
  <si>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</si>
  <si>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</si>
  <si>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</si>
  <si>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</si>
  <si>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</si>
  <si>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</si>
  <si>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</si>
  <si>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</si>
  <si>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</si>
  <si>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</si>
  <si>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山元町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</si>
  <si>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</si>
  <si>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</si>
  <si>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</si>
  <si>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</si>
  <si>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</si>
  <si>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</si>
  <si>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</si>
  <si>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</si>
  <si>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</si>
  <si>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</si>
  <si>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</si>
  <si>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有形固定資産減価償却率については、徐々に増加傾向にあることから、今後の経営状況を見込み、それを勘案しつつ早期の適切な施設更新が求められる。
　管路老朽化率、管渠改善率は震災による管渠復旧・復興により、一時的に管渠改善率の数値が上昇したものの、現在では復旧・復興が落ち着いていることから、管路老朽化率、管渠改善率ともに発生していない。
</t>
    <rPh sb="92" eb="94">
      <t>フッキュウ</t>
    </rPh>
    <rPh sb="95" eb="97">
      <t>フッコウ</t>
    </rPh>
    <rPh sb="126" eb="128">
      <t>フッキュウ</t>
    </rPh>
    <rPh sb="129" eb="131">
      <t>フッコウ</t>
    </rPh>
    <rPh sb="132" eb="133">
      <t>オ</t>
    </rPh>
    <rPh sb="134" eb="135">
      <t>ツ</t>
    </rPh>
    <rPh sb="144" eb="146">
      <t>カンロ</t>
    </rPh>
    <rPh sb="146" eb="149">
      <t>ロウキュウカ</t>
    </rPh>
    <rPh sb="149" eb="150">
      <t>リツ</t>
    </rPh>
    <rPh sb="151" eb="152">
      <t>カン</t>
    </rPh>
    <rPh sb="152" eb="153">
      <t>キョ</t>
    </rPh>
    <rPh sb="153" eb="155">
      <t>カイゼン</t>
    </rPh>
    <rPh sb="155" eb="156">
      <t>リツ</t>
    </rPh>
    <rPh sb="159" eb="161">
      <t>ハッセイ</t>
    </rPh>
    <phoneticPr fontId="4"/>
  </si>
  <si>
    <t>　震災の影響が経営悪化に大きく関与しているが、資産等減耗費の計上が終わったことから、経営は回復傾向である。しかしながら、多額の欠損金が生じており、更に人口減少に伴う使用料等収入が見込めない中、減少や更なるコスト削減等を行うとともに安定した経営の確保に努めたい。</t>
    <rPh sb="1" eb="3">
      <t>シンサイ</t>
    </rPh>
    <rPh sb="4" eb="6">
      <t>エイキョウ</t>
    </rPh>
    <rPh sb="7" eb="9">
      <t>ケイエイ</t>
    </rPh>
    <rPh sb="9" eb="11">
      <t>アッカ</t>
    </rPh>
    <rPh sb="12" eb="13">
      <t>オオ</t>
    </rPh>
    <rPh sb="15" eb="17">
      <t>カンヨ</t>
    </rPh>
    <rPh sb="23" eb="26">
      <t>シサントウ</t>
    </rPh>
    <rPh sb="26" eb="28">
      <t>ゲンモウ</t>
    </rPh>
    <rPh sb="28" eb="29">
      <t>ヒ</t>
    </rPh>
    <rPh sb="30" eb="32">
      <t>ケイジョウ</t>
    </rPh>
    <rPh sb="33" eb="34">
      <t>オ</t>
    </rPh>
    <rPh sb="42" eb="44">
      <t>ケイエイ</t>
    </rPh>
    <rPh sb="45" eb="47">
      <t>カイフク</t>
    </rPh>
    <rPh sb="47" eb="49">
      <t>ケイコウ</t>
    </rPh>
    <rPh sb="60" eb="62">
      <t>タガク</t>
    </rPh>
    <rPh sb="63" eb="66">
      <t>ケッソンキン</t>
    </rPh>
    <rPh sb="67" eb="68">
      <t>ショウ</t>
    </rPh>
    <rPh sb="96" eb="98">
      <t>ゲンショウ</t>
    </rPh>
    <rPh sb="99" eb="100">
      <t>サラ</t>
    </rPh>
    <rPh sb="105" eb="107">
      <t>サクゲン</t>
    </rPh>
    <rPh sb="107" eb="108">
      <t>トウ</t>
    </rPh>
    <rPh sb="109" eb="110">
      <t>オコナ</t>
    </rPh>
    <rPh sb="115" eb="117">
      <t>アンテイ</t>
    </rPh>
    <rPh sb="119" eb="121">
      <t>ケイエイ</t>
    </rPh>
    <rPh sb="122" eb="124">
      <t>カクホ</t>
    </rPh>
    <rPh sb="125" eb="126">
      <t>ツト</t>
    </rPh>
    <phoneticPr fontId="4"/>
  </si>
  <si>
    <t xml:space="preserve">　各指標について、昨年度と比較すると大幅な増減があるが、要因として昨年度において震災により被災した処理場等の莫大な資産減耗費を計上したことから、各指標に影響が生じている。すなわち今年度より通常ベースの指標となっていると言える。
　経常収支比率と経費回収率は昨年度と比較すると、ともに大幅に増加し、今年度については、使用料で回収すべき経費を全て使用料で賄うことができていると言える。また、昨年度と比較すると累積欠損金比率及び汚水処理原価の数値が減少しているが、これは資産減耗費の影響によるものである。
　今後、今年度のような減少傾向がしばらく続くものと考えられるが、人口減少に伴う料金等収益減や施設等維持に係る費用の増大が見込まれるため、検討を進めていく必要がある。
　流動比率については、類似団体と概ね同様の数値となっているが１００％に満たず、料金等収益よりも事業費用が大きいことが要因となっている。
　企業債残高対事業規模比率においては、平均値を下回り減少傾向を示しているが、今後管渠や施設等の更新時期を迎えることから、適正な企業債の借入を行うことが重要視される。
　また、施設利用率、水洗化率は平均値よりも高い傾向であるが、人口減少などにより料金収益の増加はあまり見込めない現状にある。
</t>
    <rPh sb="1" eb="4">
      <t>カクシヒョウ</t>
    </rPh>
    <rPh sb="9" eb="12">
      <t>サクネンド</t>
    </rPh>
    <rPh sb="13" eb="15">
      <t>ヒカク</t>
    </rPh>
    <rPh sb="18" eb="20">
      <t>オオハバ</t>
    </rPh>
    <rPh sb="21" eb="23">
      <t>ゾウゲン</t>
    </rPh>
    <rPh sb="28" eb="30">
      <t>ヨウイン</t>
    </rPh>
    <rPh sb="33" eb="36">
      <t>サクネンド</t>
    </rPh>
    <rPh sb="40" eb="42">
      <t>シンサイ</t>
    </rPh>
    <rPh sb="45" eb="47">
      <t>ヒサイ</t>
    </rPh>
    <rPh sb="49" eb="51">
      <t>ショリ</t>
    </rPh>
    <rPh sb="51" eb="52">
      <t>ジョウ</t>
    </rPh>
    <rPh sb="52" eb="53">
      <t>トウ</t>
    </rPh>
    <rPh sb="54" eb="56">
      <t>バクダイ</t>
    </rPh>
    <rPh sb="57" eb="59">
      <t>シサン</t>
    </rPh>
    <rPh sb="59" eb="61">
      <t>ゲンモウ</t>
    </rPh>
    <rPh sb="61" eb="62">
      <t>ヒ</t>
    </rPh>
    <rPh sb="63" eb="65">
      <t>ケイジョウ</t>
    </rPh>
    <rPh sb="72" eb="75">
      <t>カクシヒョウ</t>
    </rPh>
    <rPh sb="76" eb="78">
      <t>エイキョウ</t>
    </rPh>
    <rPh sb="79" eb="80">
      <t>ショウ</t>
    </rPh>
    <rPh sb="89" eb="92">
      <t>コンネンド</t>
    </rPh>
    <rPh sb="94" eb="96">
      <t>ツウジョウ</t>
    </rPh>
    <rPh sb="100" eb="102">
      <t>シヒョウ</t>
    </rPh>
    <rPh sb="109" eb="110">
      <t>イ</t>
    </rPh>
    <rPh sb="119" eb="120">
      <t>シ</t>
    </rPh>
    <rPh sb="120" eb="122">
      <t>ヒリツ</t>
    </rPh>
    <rPh sb="129" eb="132">
      <t>サクネンド</t>
    </rPh>
    <rPh sb="133" eb="135">
      <t>ヒカク</t>
    </rPh>
    <rPh sb="142" eb="144">
      <t>オオハバ</t>
    </rPh>
    <rPh sb="145" eb="147">
      <t>ゾウカ</t>
    </rPh>
    <rPh sb="187" eb="188">
      <t>イ</t>
    </rPh>
    <rPh sb="194" eb="197">
      <t>サクネンド</t>
    </rPh>
    <rPh sb="198" eb="200">
      <t>ヒカク</t>
    </rPh>
    <rPh sb="233" eb="235">
      <t>シサン</t>
    </rPh>
    <rPh sb="235" eb="237">
      <t>ゲンモウ</t>
    </rPh>
    <rPh sb="237" eb="238">
      <t>ヒ</t>
    </rPh>
    <rPh sb="239" eb="241">
      <t>エイキョウ</t>
    </rPh>
    <rPh sb="255" eb="258">
      <t>コンネンド</t>
    </rPh>
    <rPh sb="264" eb="266">
      <t>ケイコウ</t>
    </rPh>
    <rPh sb="271" eb="272">
      <t>ツヅ</t>
    </rPh>
    <rPh sb="276" eb="277">
      <t>カンガ</t>
    </rPh>
    <rPh sb="283" eb="285">
      <t>ジンコウ</t>
    </rPh>
    <rPh sb="285" eb="287">
      <t>ゲンショウ</t>
    </rPh>
    <rPh sb="292" eb="293">
      <t>トウ</t>
    </rPh>
    <rPh sb="293" eb="295">
      <t>シュウエキ</t>
    </rPh>
    <rPh sb="299" eb="300">
      <t>トウ</t>
    </rPh>
    <rPh sb="300" eb="302">
      <t>イジ</t>
    </rPh>
    <rPh sb="319" eb="321">
      <t>ケントウ</t>
    </rPh>
    <rPh sb="350" eb="351">
      <t>オオム</t>
    </rPh>
    <rPh sb="352" eb="354">
      <t>ドウヨウ</t>
    </rPh>
    <rPh sb="373" eb="375">
      <t>リョウキン</t>
    </rPh>
    <rPh sb="375" eb="376">
      <t>トウ</t>
    </rPh>
    <rPh sb="376" eb="378">
      <t>シュウエキ</t>
    </rPh>
    <rPh sb="381" eb="383">
      <t>ジギョウ</t>
    </rPh>
    <rPh sb="383" eb="385">
      <t>ヒヨウ</t>
    </rPh>
    <rPh sb="386" eb="387">
      <t>オオ</t>
    </rPh>
    <rPh sb="392" eb="394">
      <t>ヨウイン</t>
    </rPh>
    <rPh sb="421" eb="424">
      <t>ヘイキンチ</t>
    </rPh>
    <rPh sb="426" eb="427">
      <t>マワ</t>
    </rPh>
    <rPh sb="442" eb="443">
      <t>カン</t>
    </rPh>
    <rPh sb="443" eb="444">
      <t>キョ</t>
    </rPh>
    <rPh sb="445" eb="447">
      <t>シセツ</t>
    </rPh>
    <rPh sb="447" eb="448">
      <t>トウ</t>
    </rPh>
    <rPh sb="449" eb="451">
      <t>コウシン</t>
    </rPh>
    <rPh sb="454" eb="455">
      <t>ムカ</t>
    </rPh>
    <rPh sb="465" eb="467">
      <t>キギョウ</t>
    </rPh>
    <rPh sb="467" eb="468">
      <t>サイ</t>
    </rPh>
    <rPh sb="469" eb="471">
      <t>カリイレ</t>
    </rPh>
    <rPh sb="472" eb="473">
      <t>オコナ</t>
    </rPh>
    <rPh sb="477" eb="480">
      <t>ジュウヨウシ</t>
    </rPh>
    <rPh sb="500" eb="503">
      <t>ヘイキンチ</t>
    </rPh>
    <rPh sb="515" eb="517">
      <t>ジンコウ</t>
    </rPh>
    <rPh sb="517" eb="519">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</si>
</sst>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5.21</c:v>
                </c:pt>
                <c:pt idx="1">
                  <c:v>4.79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48B-4245-B225-70529FFEC94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c:ext xmlns:c16="http://schemas.microsoft.com/office/drawing/2014/chart" uri="{C3380CC4-5D6E-409C-BE32-E72D297353CC}">
              <c16:uniqueId val="{00000001-248B-4245-B225-70529FFEC94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45.37</c:v>
                </c:pt>
                <c:pt idx="1">
                  <c:v>50.37</c:v>
                </c:pt>
                <c:pt idx="2">
                  <c:v>47.31</c:v>
                </c:pt>
                <c:pt idx="3">
                  <c:v>44.6</c:v>
                </c:pt>
                <c:pt idx="4">
                  <c:v>48.32</c:v>
                </c:pt>
              </c:numCache>
            </c:numRef>
          </c:val>
          <c:extLst>
            <c:ext xmlns:c16="http://schemas.microsoft.com/office/drawing/2014/chart" uri="{C3380CC4-5D6E-409C-BE32-E72D297353CC}">
              <c16:uniqueId val="{00000000-549A-4330-8D5D-1D3174D6086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c:ext xmlns:c16="http://schemas.microsoft.com/office/drawing/2014/chart" uri="{C3380CC4-5D6E-409C-BE32-E72D297353CC}">
              <c16:uniqueId val="{00000001-549A-4330-8D5D-1D3174D6086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94.84</c:v>
                </c:pt>
                <c:pt idx="1">
                  <c:v>95.01</c:v>
                </c:pt>
                <c:pt idx="2">
                  <c:v>96.88</c:v>
                </c:pt>
                <c:pt idx="3">
                  <c:v>97.37</c:v>
                </c:pt>
                <c:pt idx="4">
                  <c:v>99.04</c:v>
                </c:pt>
              </c:numCache>
            </c:numRef>
          </c:val>
          <c:extLst>
            <c:ext xmlns:c16="http://schemas.microsoft.com/office/drawing/2014/chart" uri="{C3380CC4-5D6E-409C-BE32-E72D297353CC}">
              <c16:uniqueId val="{00000000-C3DE-4E50-A75B-91C0C95E441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c:ext xmlns:c16="http://schemas.microsoft.com/office/drawing/2014/chart" uri="{C3380CC4-5D6E-409C-BE32-E72D297353CC}">
              <c16:uniqueId val="{00000001-C3DE-4E50-A75B-91C0C95E441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69.52</c:v>
                </c:pt>
                <c:pt idx="1">
                  <c:v>93.7</c:v>
                </c:pt>
                <c:pt idx="2">
                  <c:v>95.18</c:v>
                </c:pt>
                <c:pt idx="3">
                  <c:v>97.17</c:v>
                </c:pt>
                <c:pt idx="4">
                  <c:v>140.61000000000001</c:v>
                </c:pt>
              </c:numCache>
            </c:numRef>
          </c:val>
          <c:extLst>
            <c:ext xmlns:c16="http://schemas.microsoft.com/office/drawing/2014/chart" uri="{C3380CC4-5D6E-409C-BE32-E72D297353CC}">
              <c16:uniqueId val="{00000000-6D04-43B9-80A0-6FB440B7BB3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96.59</c:v>
                </c:pt>
                <c:pt idx="1">
                  <c:v>101.24</c:v>
                </c:pt>
                <c:pt idx="2">
                  <c:v>100.94</c:v>
                </c:pt>
                <c:pt idx="3">
                  <c:v>100.85</c:v>
                </c:pt>
                <c:pt idx="4">
                  <c:v>102.13</c:v>
                </c:pt>
              </c:numCache>
            </c:numRef>
          </c:val>
          <c:smooth val="0"/>
          <c:extLst>
            <c:ext xmlns:c16="http://schemas.microsoft.com/office/drawing/2014/chart" uri="{C3380CC4-5D6E-409C-BE32-E72D297353CC}">
              <c16:uniqueId val="{00000001-6D04-43B9-80A0-6FB440B7BB3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5.39</c:v>
                </c:pt>
                <c:pt idx="1">
                  <c:v>12.67</c:v>
                </c:pt>
                <c:pt idx="2">
                  <c:v>14.9</c:v>
                </c:pt>
                <c:pt idx="3">
                  <c:v>17.28</c:v>
                </c:pt>
                <c:pt idx="4">
                  <c:v>19.989999999999998</c:v>
                </c:pt>
              </c:numCache>
            </c:numRef>
          </c:val>
          <c:extLst>
            <c:ext xmlns:c16="http://schemas.microsoft.com/office/drawing/2014/chart" uri="{C3380CC4-5D6E-409C-BE32-E72D297353CC}">
              <c16:uniqueId val="{00000000-0AC8-4339-A67D-DB9D67857B1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13.6</c:v>
                </c:pt>
                <c:pt idx="1">
                  <c:v>22.34</c:v>
                </c:pt>
                <c:pt idx="2">
                  <c:v>22.79</c:v>
                </c:pt>
                <c:pt idx="3">
                  <c:v>22.77</c:v>
                </c:pt>
                <c:pt idx="4">
                  <c:v>23.93</c:v>
                </c:pt>
              </c:numCache>
            </c:numRef>
          </c:val>
          <c:smooth val="0"/>
          <c:extLst>
            <c:ext xmlns:c16="http://schemas.microsoft.com/office/drawing/2014/chart" uri="{C3380CC4-5D6E-409C-BE32-E72D297353CC}">
              <c16:uniqueId val="{00000001-0AC8-4339-A67D-DB9D67857B1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5F-41F9-93C8-C6C6FF1C447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c:v>0</c:v>
                </c:pt>
                <c:pt idx="4">
                  <c:v>0</c:v>
                </c:pt>
              </c:numCache>
            </c:numRef>
          </c:val>
          <c:smooth val="0"/>
          <c:extLst>
            <c:ext xmlns:c16="http://schemas.microsoft.com/office/drawing/2014/chart" uri="{C3380CC4-5D6E-409C-BE32-E72D297353CC}">
              <c16:uniqueId val="{00000001-DB5F-41F9-93C8-C6C6FF1C447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294.25</c:v>
                </c:pt>
                <c:pt idx="1">
                  <c:v>336.75</c:v>
                </c:pt>
                <c:pt idx="2">
                  <c:v>568.9</c:v>
                </c:pt>
                <c:pt idx="3">
                  <c:v>563.25</c:v>
                </c:pt>
                <c:pt idx="4">
                  <c:v>311.77</c:v>
                </c:pt>
              </c:numCache>
            </c:numRef>
          </c:val>
          <c:extLst>
            <c:ext xmlns:c16="http://schemas.microsoft.com/office/drawing/2014/chart" uri="{C3380CC4-5D6E-409C-BE32-E72D297353CC}">
              <c16:uniqueId val="{00000000-FFA6-43EB-BBD1-1D2BB78747E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232.81</c:v>
                </c:pt>
                <c:pt idx="1">
                  <c:v>184.13</c:v>
                </c:pt>
                <c:pt idx="2">
                  <c:v>101.85</c:v>
                </c:pt>
                <c:pt idx="3">
                  <c:v>110.77</c:v>
                </c:pt>
                <c:pt idx="4">
                  <c:v>109.51</c:v>
                </c:pt>
              </c:numCache>
            </c:numRef>
          </c:val>
          <c:smooth val="0"/>
          <c:extLst>
            <c:ext xmlns:c16="http://schemas.microsoft.com/office/drawing/2014/chart" uri="{C3380CC4-5D6E-409C-BE32-E72D297353CC}">
              <c16:uniqueId val="{00000001-FFA6-43EB-BBD1-1D2BB78747E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112.55</c:v>
                </c:pt>
                <c:pt idx="1">
                  <c:v>73.010000000000005</c:v>
                </c:pt>
                <c:pt idx="2">
                  <c:v>72.930000000000007</c:v>
                </c:pt>
                <c:pt idx="3">
                  <c:v>58.06</c:v>
                </c:pt>
                <c:pt idx="4">
                  <c:v>77.02</c:v>
                </c:pt>
              </c:numCache>
            </c:numRef>
          </c:val>
          <c:extLst>
            <c:ext xmlns:c16="http://schemas.microsoft.com/office/drawing/2014/chart" uri="{C3380CC4-5D6E-409C-BE32-E72D297353CC}">
              <c16:uniqueId val="{00000000-86F9-41D9-A684-D591FC82E07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290.19</c:v>
                </c:pt>
                <c:pt idx="1">
                  <c:v>63.22</c:v>
                </c:pt>
                <c:pt idx="2">
                  <c:v>49.07</c:v>
                </c:pt>
                <c:pt idx="3">
                  <c:v>46.78</c:v>
                </c:pt>
                <c:pt idx="4">
                  <c:v>47.44</c:v>
                </c:pt>
              </c:numCache>
            </c:numRef>
          </c:val>
          <c:smooth val="0"/>
          <c:extLst>
            <c:ext xmlns:c16="http://schemas.microsoft.com/office/drawing/2014/chart" uri="{C3380CC4-5D6E-409C-BE32-E72D297353CC}">
              <c16:uniqueId val="{00000001-86F9-41D9-A684-D591FC82E07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1743.8</c:v>
                </c:pt>
                <c:pt idx="1">
                  <c:v>1595.71</c:v>
                </c:pt>
                <c:pt idx="2">
                  <c:v>1356.32</c:v>
                </c:pt>
                <c:pt idx="3">
                  <c:v>1340.05</c:v>
                </c:pt>
                <c:pt idx="4">
                  <c:v>1031.02</c:v>
                </c:pt>
              </c:numCache>
            </c:numRef>
          </c:val>
          <c:extLst>
            <c:ext xmlns:c16="http://schemas.microsoft.com/office/drawing/2014/chart" uri="{C3380CC4-5D6E-409C-BE32-E72D297353CC}">
              <c16:uniqueId val="{00000000-42A3-4164-8E17-69026E454A5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c:ext xmlns:c16="http://schemas.microsoft.com/office/drawing/2014/chart" uri="{C3380CC4-5D6E-409C-BE32-E72D297353CC}">
              <c16:uniqueId val="{00000001-42A3-4164-8E17-69026E454A5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91</c:v>
                </c:pt>
                <c:pt idx="1">
                  <c:v>102.35</c:v>
                </c:pt>
                <c:pt idx="2">
                  <c:v>15.16</c:v>
                </c:pt>
                <c:pt idx="3">
                  <c:v>29.32</c:v>
                </c:pt>
                <c:pt idx="4">
                  <c:v>144.28</c:v>
                </c:pt>
              </c:numCache>
            </c:numRef>
          </c:val>
          <c:extLst>
            <c:ext xmlns:c16="http://schemas.microsoft.com/office/drawing/2014/chart" uri="{C3380CC4-5D6E-409C-BE32-E72D297353CC}">
              <c16:uniqueId val="{00000000-1525-4502-86A4-8096FB86BDA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c:ext xmlns:c16="http://schemas.microsoft.com/office/drawing/2014/chart" uri="{C3380CC4-5D6E-409C-BE32-E72D297353CC}">
              <c16:uniqueId val="{00000001-1525-4502-86A4-8096FB86BDA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205.02</c:v>
                </c:pt>
                <c:pt idx="1">
                  <c:v>184.11</c:v>
                </c:pt>
                <c:pt idx="2">
                  <c:v>1239.17</c:v>
                </c:pt>
                <c:pt idx="3">
                  <c:v>638.23</c:v>
                </c:pt>
                <c:pt idx="4">
                  <c:v>129.47999999999999</c:v>
                </c:pt>
              </c:numCache>
            </c:numRef>
          </c:val>
          <c:extLst>
            <c:ext xmlns:c16="http://schemas.microsoft.com/office/drawing/2014/chart" uri="{C3380CC4-5D6E-409C-BE32-E72D297353CC}">
              <c16:uniqueId val="{00000000-9CBB-40C0-96E0-31CDF4A25DE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c:ext xmlns:c16="http://schemas.microsoft.com/office/drawing/2014/chart" uri="{C3380CC4-5D6E-409C-BE32-E72D297353CC}">
              <c16:uniqueId val="{00000001-9CBB-40C0-96E0-31CDF4A25DE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Q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宮城県　山元町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7">
        <f>データ!S6</f>
        <v>12415</v>
      </c>
      <c r="AM8" s="67"/>
      <c r="AN8" s="67"/>
      <c r="AO8" s="67"/>
      <c r="AP8" s="67"/>
      <c r="AQ8" s="67"/>
      <c r="AR8" s="67"/>
      <c r="AS8" s="67"/>
      <c r="AT8" s="66">
        <f>データ!T6</f>
        <v>64.58</v>
      </c>
      <c r="AU8" s="66"/>
      <c r="AV8" s="66"/>
      <c r="AW8" s="66"/>
      <c r="AX8" s="66"/>
      <c r="AY8" s="66"/>
      <c r="AZ8" s="66"/>
      <c r="BA8" s="66"/>
      <c r="BB8" s="66">
        <f>データ!U6</f>
        <v>192.24</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55.85</v>
      </c>
      <c r="J10" s="66"/>
      <c r="K10" s="66"/>
      <c r="L10" s="66"/>
      <c r="M10" s="66"/>
      <c r="N10" s="66"/>
      <c r="O10" s="66"/>
      <c r="P10" s="66">
        <f>データ!P6</f>
        <v>47.01</v>
      </c>
      <c r="Q10" s="66"/>
      <c r="R10" s="66"/>
      <c r="S10" s="66"/>
      <c r="T10" s="66"/>
      <c r="U10" s="66"/>
      <c r="V10" s="66"/>
      <c r="W10" s="66">
        <f>データ!Q6</f>
        <v>60.23</v>
      </c>
      <c r="X10" s="66"/>
      <c r="Y10" s="66"/>
      <c r="Z10" s="66"/>
      <c r="AA10" s="66"/>
      <c r="AB10" s="66"/>
      <c r="AC10" s="66"/>
      <c r="AD10" s="67">
        <f>データ!R6</f>
        <v>3586</v>
      </c>
      <c r="AE10" s="67"/>
      <c r="AF10" s="67"/>
      <c r="AG10" s="67"/>
      <c r="AH10" s="67"/>
      <c r="AI10" s="67"/>
      <c r="AJ10" s="67"/>
      <c r="AK10" s="2"/>
      <c r="AL10" s="67">
        <f>データ!V6</f>
        <v>5813</v>
      </c>
      <c r="AM10" s="67"/>
      <c r="AN10" s="67"/>
      <c r="AO10" s="67"/>
      <c r="AP10" s="67"/>
      <c r="AQ10" s="67"/>
      <c r="AR10" s="67"/>
      <c r="AS10" s="67"/>
      <c r="AT10" s="66">
        <f>データ!W6</f>
        <v>5.0199999999999996</v>
      </c>
      <c r="AU10" s="66"/>
      <c r="AV10" s="66"/>
      <c r="AW10" s="66"/>
      <c r="AX10" s="66"/>
      <c r="AY10" s="66"/>
      <c r="AZ10" s="66"/>
      <c r="BA10" s="66"/>
      <c r="BB10" s="66">
        <f>データ!X6</f>
        <v>1157.97</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nV6C9sqKo/JHF7qsQqzhRvRHAOqAKbKZ7WpU034Ej98GnI+/6W+8JhQobNg1+tbGa4B33MiecB3bAeCzs928Pg==" saltValue="aUbJoF8ZV2roauSd3PPFJ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43621</v>
      </c>
      <c r="D6" s="33">
        <f t="shared" si="3"/>
        <v>46</v>
      </c>
      <c r="E6" s="33">
        <f t="shared" si="3"/>
        <v>17</v>
      </c>
      <c r="F6" s="33">
        <f t="shared" si="3"/>
        <v>4</v>
      </c>
      <c r="G6" s="33">
        <f t="shared" si="3"/>
        <v>0</v>
      </c>
      <c r="H6" s="33" t="str">
        <f t="shared" si="3"/>
        <v>宮城県　山元町</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55.85</v>
      </c>
      <c r="P6" s="34">
        <f t="shared" si="3"/>
        <v>47.01</v>
      </c>
      <c r="Q6" s="34">
        <f t="shared" si="3"/>
        <v>60.23</v>
      </c>
      <c r="R6" s="34">
        <f t="shared" si="3"/>
        <v>3586</v>
      </c>
      <c r="S6" s="34">
        <f t="shared" si="3"/>
        <v>12415</v>
      </c>
      <c r="T6" s="34">
        <f t="shared" si="3"/>
        <v>64.58</v>
      </c>
      <c r="U6" s="34">
        <f t="shared" si="3"/>
        <v>192.24</v>
      </c>
      <c r="V6" s="34">
        <f t="shared" si="3"/>
        <v>5813</v>
      </c>
      <c r="W6" s="34">
        <f t="shared" si="3"/>
        <v>5.0199999999999996</v>
      </c>
      <c r="X6" s="34">
        <f t="shared" si="3"/>
        <v>1157.97</v>
      </c>
      <c r="Y6" s="35">
        <f>IF(Y7="",NA(),Y7)</f>
        <v>69.52</v>
      </c>
      <c r="Z6" s="35">
        <f t="shared" ref="Z6:AH6" si="4">IF(Z7="",NA(),Z7)</f>
        <v>93.7</v>
      </c>
      <c r="AA6" s="35">
        <f t="shared" si="4"/>
        <v>95.18</v>
      </c>
      <c r="AB6" s="35">
        <f t="shared" si="4"/>
        <v>97.17</v>
      </c>
      <c r="AC6" s="35">
        <f t="shared" si="4"/>
        <v>140.61000000000001</v>
      </c>
      <c r="AD6" s="35">
        <f t="shared" si="4"/>
        <v>96.59</v>
      </c>
      <c r="AE6" s="35">
        <f t="shared" si="4"/>
        <v>101.24</v>
      </c>
      <c r="AF6" s="35">
        <f t="shared" si="4"/>
        <v>100.94</v>
      </c>
      <c r="AG6" s="35">
        <f t="shared" si="4"/>
        <v>100.85</v>
      </c>
      <c r="AH6" s="35">
        <f t="shared" si="4"/>
        <v>102.13</v>
      </c>
      <c r="AI6" s="34" t="str">
        <f>IF(AI7="","",IF(AI7="-","【-】","【"&amp;SUBSTITUTE(TEXT(AI7,"#,##0.00"),"-","△")&amp;"】"))</f>
        <v>【102.38】</v>
      </c>
      <c r="AJ6" s="35">
        <f>IF(AJ7="",NA(),AJ7)</f>
        <v>294.25</v>
      </c>
      <c r="AK6" s="35">
        <f t="shared" ref="AK6:AS6" si="5">IF(AK7="",NA(),AK7)</f>
        <v>336.75</v>
      </c>
      <c r="AL6" s="35">
        <f t="shared" si="5"/>
        <v>568.9</v>
      </c>
      <c r="AM6" s="35">
        <f t="shared" si="5"/>
        <v>563.25</v>
      </c>
      <c r="AN6" s="35">
        <f t="shared" si="5"/>
        <v>311.77</v>
      </c>
      <c r="AO6" s="35">
        <f t="shared" si="5"/>
        <v>232.81</v>
      </c>
      <c r="AP6" s="35">
        <f t="shared" si="5"/>
        <v>184.13</v>
      </c>
      <c r="AQ6" s="35">
        <f t="shared" si="5"/>
        <v>101.85</v>
      </c>
      <c r="AR6" s="35">
        <f t="shared" si="5"/>
        <v>110.77</v>
      </c>
      <c r="AS6" s="35">
        <f t="shared" si="5"/>
        <v>109.51</v>
      </c>
      <c r="AT6" s="34" t="str">
        <f>IF(AT7="","",IF(AT7="-","【-】","【"&amp;SUBSTITUTE(TEXT(AT7,"#,##0.00"),"-","△")&amp;"】"))</f>
        <v>【102.97】</v>
      </c>
      <c r="AU6" s="35">
        <f>IF(AU7="",NA(),AU7)</f>
        <v>112.55</v>
      </c>
      <c r="AV6" s="35">
        <f t="shared" ref="AV6:BD6" si="6">IF(AV7="",NA(),AV7)</f>
        <v>73.010000000000005</v>
      </c>
      <c r="AW6" s="35">
        <f t="shared" si="6"/>
        <v>72.930000000000007</v>
      </c>
      <c r="AX6" s="35">
        <f t="shared" si="6"/>
        <v>58.06</v>
      </c>
      <c r="AY6" s="35">
        <f t="shared" si="6"/>
        <v>77.02</v>
      </c>
      <c r="AZ6" s="35">
        <f t="shared" si="6"/>
        <v>290.19</v>
      </c>
      <c r="BA6" s="35">
        <f t="shared" si="6"/>
        <v>63.22</v>
      </c>
      <c r="BB6" s="35">
        <f t="shared" si="6"/>
        <v>49.07</v>
      </c>
      <c r="BC6" s="35">
        <f t="shared" si="6"/>
        <v>46.78</v>
      </c>
      <c r="BD6" s="35">
        <f t="shared" si="6"/>
        <v>47.44</v>
      </c>
      <c r="BE6" s="34" t="str">
        <f>IF(BE7="","",IF(BE7="-","【-】","【"&amp;SUBSTITUTE(TEXT(BE7,"#,##0.00"),"-","△")&amp;"】"))</f>
        <v>【54.73】</v>
      </c>
      <c r="BF6" s="35">
        <f>IF(BF7="",NA(),BF7)</f>
        <v>1743.8</v>
      </c>
      <c r="BG6" s="35">
        <f t="shared" ref="BG6:BO6" si="7">IF(BG7="",NA(),BG7)</f>
        <v>1595.71</v>
      </c>
      <c r="BH6" s="35">
        <f t="shared" si="7"/>
        <v>1356.32</v>
      </c>
      <c r="BI6" s="35">
        <f t="shared" si="7"/>
        <v>1340.05</v>
      </c>
      <c r="BJ6" s="35">
        <f t="shared" si="7"/>
        <v>1031.02</v>
      </c>
      <c r="BK6" s="35">
        <f t="shared" si="7"/>
        <v>1569.13</v>
      </c>
      <c r="BL6" s="35">
        <f t="shared" si="7"/>
        <v>1436</v>
      </c>
      <c r="BM6" s="35">
        <f t="shared" si="7"/>
        <v>1434.89</v>
      </c>
      <c r="BN6" s="35">
        <f t="shared" si="7"/>
        <v>1298.9100000000001</v>
      </c>
      <c r="BO6" s="35">
        <f t="shared" si="7"/>
        <v>1243.71</v>
      </c>
      <c r="BP6" s="34" t="str">
        <f>IF(BP7="","",IF(BP7="-","【-】","【"&amp;SUBSTITUTE(TEXT(BP7,"#,##0.00"),"-","△")&amp;"】"))</f>
        <v>【1,225.44】</v>
      </c>
      <c r="BQ6" s="35">
        <f>IF(BQ7="",NA(),BQ7)</f>
        <v>91</v>
      </c>
      <c r="BR6" s="35">
        <f t="shared" ref="BR6:BZ6" si="8">IF(BR7="",NA(),BR7)</f>
        <v>102.35</v>
      </c>
      <c r="BS6" s="35">
        <f t="shared" si="8"/>
        <v>15.16</v>
      </c>
      <c r="BT6" s="35">
        <f t="shared" si="8"/>
        <v>29.32</v>
      </c>
      <c r="BU6" s="35">
        <f t="shared" si="8"/>
        <v>144.28</v>
      </c>
      <c r="BV6" s="35">
        <f t="shared" si="8"/>
        <v>64.63</v>
      </c>
      <c r="BW6" s="35">
        <f t="shared" si="8"/>
        <v>66.56</v>
      </c>
      <c r="BX6" s="35">
        <f t="shared" si="8"/>
        <v>66.22</v>
      </c>
      <c r="BY6" s="35">
        <f t="shared" si="8"/>
        <v>69.87</v>
      </c>
      <c r="BZ6" s="35">
        <f t="shared" si="8"/>
        <v>74.3</v>
      </c>
      <c r="CA6" s="34" t="str">
        <f>IF(CA7="","",IF(CA7="-","【-】","【"&amp;SUBSTITUTE(TEXT(CA7,"#,##0.00"),"-","△")&amp;"】"))</f>
        <v>【75.58】</v>
      </c>
      <c r="CB6" s="35">
        <f>IF(CB7="",NA(),CB7)</f>
        <v>205.02</v>
      </c>
      <c r="CC6" s="35">
        <f t="shared" ref="CC6:CK6" si="9">IF(CC7="",NA(),CC7)</f>
        <v>184.11</v>
      </c>
      <c r="CD6" s="35">
        <f t="shared" si="9"/>
        <v>1239.17</v>
      </c>
      <c r="CE6" s="35">
        <f t="shared" si="9"/>
        <v>638.23</v>
      </c>
      <c r="CF6" s="35">
        <f t="shared" si="9"/>
        <v>129.47999999999999</v>
      </c>
      <c r="CG6" s="35">
        <f t="shared" si="9"/>
        <v>245.75</v>
      </c>
      <c r="CH6" s="35">
        <f t="shared" si="9"/>
        <v>244.29</v>
      </c>
      <c r="CI6" s="35">
        <f t="shared" si="9"/>
        <v>246.72</v>
      </c>
      <c r="CJ6" s="35">
        <f t="shared" si="9"/>
        <v>234.96</v>
      </c>
      <c r="CK6" s="35">
        <f t="shared" si="9"/>
        <v>221.81</v>
      </c>
      <c r="CL6" s="34" t="str">
        <f>IF(CL7="","",IF(CL7="-","【-】","【"&amp;SUBSTITUTE(TEXT(CL7,"#,##0.00"),"-","△")&amp;"】"))</f>
        <v>【215.23】</v>
      </c>
      <c r="CM6" s="35">
        <f>IF(CM7="",NA(),CM7)</f>
        <v>45.37</v>
      </c>
      <c r="CN6" s="35">
        <f t="shared" ref="CN6:CV6" si="10">IF(CN7="",NA(),CN7)</f>
        <v>50.37</v>
      </c>
      <c r="CO6" s="35">
        <f t="shared" si="10"/>
        <v>47.31</v>
      </c>
      <c r="CP6" s="35">
        <f t="shared" si="10"/>
        <v>44.6</v>
      </c>
      <c r="CQ6" s="35">
        <f t="shared" si="10"/>
        <v>48.32</v>
      </c>
      <c r="CR6" s="35">
        <f t="shared" si="10"/>
        <v>43.65</v>
      </c>
      <c r="CS6" s="35">
        <f t="shared" si="10"/>
        <v>43.58</v>
      </c>
      <c r="CT6" s="35">
        <f t="shared" si="10"/>
        <v>41.35</v>
      </c>
      <c r="CU6" s="35">
        <f t="shared" si="10"/>
        <v>42.9</v>
      </c>
      <c r="CV6" s="35">
        <f t="shared" si="10"/>
        <v>43.36</v>
      </c>
      <c r="CW6" s="34" t="str">
        <f>IF(CW7="","",IF(CW7="-","【-】","【"&amp;SUBSTITUTE(TEXT(CW7,"#,##0.00"),"-","△")&amp;"】"))</f>
        <v>【42.66】</v>
      </c>
      <c r="CX6" s="35">
        <f>IF(CX7="",NA(),CX7)</f>
        <v>94.84</v>
      </c>
      <c r="CY6" s="35">
        <f t="shared" ref="CY6:DG6" si="11">IF(CY7="",NA(),CY7)</f>
        <v>95.01</v>
      </c>
      <c r="CZ6" s="35">
        <f t="shared" si="11"/>
        <v>96.88</v>
      </c>
      <c r="DA6" s="35">
        <f t="shared" si="11"/>
        <v>97.37</v>
      </c>
      <c r="DB6" s="35">
        <f t="shared" si="11"/>
        <v>99.04</v>
      </c>
      <c r="DC6" s="35">
        <f t="shared" si="11"/>
        <v>82.2</v>
      </c>
      <c r="DD6" s="35">
        <f t="shared" si="11"/>
        <v>82.35</v>
      </c>
      <c r="DE6" s="35">
        <f t="shared" si="11"/>
        <v>82.9</v>
      </c>
      <c r="DF6" s="35">
        <f t="shared" si="11"/>
        <v>83.5</v>
      </c>
      <c r="DG6" s="35">
        <f t="shared" si="11"/>
        <v>83.06</v>
      </c>
      <c r="DH6" s="34" t="str">
        <f>IF(DH7="","",IF(DH7="-","【-】","【"&amp;SUBSTITUTE(TEXT(DH7,"#,##0.00"),"-","△")&amp;"】"))</f>
        <v>【82.67】</v>
      </c>
      <c r="DI6" s="35">
        <f>IF(DI7="",NA(),DI7)</f>
        <v>5.39</v>
      </c>
      <c r="DJ6" s="35">
        <f t="shared" ref="DJ6:DR6" si="12">IF(DJ7="",NA(),DJ7)</f>
        <v>12.67</v>
      </c>
      <c r="DK6" s="35">
        <f t="shared" si="12"/>
        <v>14.9</v>
      </c>
      <c r="DL6" s="35">
        <f t="shared" si="12"/>
        <v>17.28</v>
      </c>
      <c r="DM6" s="35">
        <f t="shared" si="12"/>
        <v>19.989999999999998</v>
      </c>
      <c r="DN6" s="35">
        <f t="shared" si="12"/>
        <v>13.6</v>
      </c>
      <c r="DO6" s="35">
        <f t="shared" si="12"/>
        <v>22.34</v>
      </c>
      <c r="DP6" s="35">
        <f t="shared" si="12"/>
        <v>22.79</v>
      </c>
      <c r="DQ6" s="35">
        <f t="shared" si="12"/>
        <v>22.77</v>
      </c>
      <c r="DR6" s="35">
        <f t="shared" si="12"/>
        <v>23.93</v>
      </c>
      <c r="DS6" s="34" t="str">
        <f>IF(DS7="","",IF(DS7="-","【-】","【"&amp;SUBSTITUTE(TEXT(DS7,"#,##0.00"),"-","△")&amp;"】"))</f>
        <v>【24.65】</v>
      </c>
      <c r="DT6" s="34">
        <f>IF(DT7="",NA(),DT7)</f>
        <v>0</v>
      </c>
      <c r="DU6" s="34">
        <f t="shared" ref="DU6:EC6" si="13">IF(DU7="",NA(),DU7)</f>
        <v>0</v>
      </c>
      <c r="DV6" s="34">
        <f t="shared" si="13"/>
        <v>0</v>
      </c>
      <c r="DW6" s="34">
        <f t="shared" si="13"/>
        <v>0</v>
      </c>
      <c r="DX6" s="34">
        <f t="shared" si="13"/>
        <v>0</v>
      </c>
      <c r="DY6" s="34">
        <f t="shared" si="13"/>
        <v>0</v>
      </c>
      <c r="DZ6" s="34">
        <f t="shared" si="13"/>
        <v>0</v>
      </c>
      <c r="EA6" s="35">
        <f t="shared" si="13"/>
        <v>0.04</v>
      </c>
      <c r="EB6" s="34">
        <f t="shared" si="13"/>
        <v>0</v>
      </c>
      <c r="EC6" s="34">
        <f t="shared" si="13"/>
        <v>0</v>
      </c>
      <c r="ED6" s="34" t="str">
        <f>IF(ED7="","",IF(ED7="-","【-】","【"&amp;SUBSTITUTE(TEXT(ED7,"#,##0.00"),"-","△")&amp;"】"))</f>
        <v>【0.00】</v>
      </c>
      <c r="EE6" s="35">
        <f>IF(EE7="",NA(),EE7)</f>
        <v>5.21</v>
      </c>
      <c r="EF6" s="35">
        <f t="shared" ref="EF6:EN6" si="14">IF(EF7="",NA(),EF7)</f>
        <v>4.79</v>
      </c>
      <c r="EG6" s="34">
        <f t="shared" si="14"/>
        <v>0</v>
      </c>
      <c r="EH6" s="34">
        <f t="shared" si="14"/>
        <v>0</v>
      </c>
      <c r="EI6" s="34">
        <f t="shared" si="14"/>
        <v>0</v>
      </c>
      <c r="EJ6" s="35">
        <f t="shared" si="14"/>
        <v>0.05</v>
      </c>
      <c r="EK6" s="35">
        <f t="shared" si="14"/>
        <v>0.04</v>
      </c>
      <c r="EL6" s="35">
        <f t="shared" si="14"/>
        <v>7.0000000000000007E-2</v>
      </c>
      <c r="EM6" s="35">
        <f t="shared" si="14"/>
        <v>0.09</v>
      </c>
      <c r="EN6" s="35">
        <f t="shared" si="14"/>
        <v>0.09</v>
      </c>
      <c r="EO6" s="34" t="str">
        <f>IF(EO7="","",IF(EO7="-","【-】","【"&amp;SUBSTITUTE(TEXT(EO7,"#,##0.00"),"-","△")&amp;"】"))</f>
        <v>【0.10】</v>
      </c>
    </row>
    <row r="7" spans="1:148" s="36" customFormat="1" x14ac:dyDescent="0.15">
      <c r="A7" s="28"/>
      <c r="B7" s="37">
        <v>2017</v>
      </c>
      <c r="C7" s="37">
        <v>43621</v>
      </c>
      <c r="D7" s="37">
        <v>46</v>
      </c>
      <c r="E7" s="37">
        <v>17</v>
      </c>
      <c r="F7" s="37">
        <v>4</v>
      </c>
      <c r="G7" s="37">
        <v>0</v>
      </c>
      <c r="H7" s="37" t="s">
        <v>108</v>
      </c>
      <c r="I7" s="37" t="s">
        <v>109</v>
      </c>
      <c r="J7" s="37" t="s">
        <v>110</v>
      </c>
      <c r="K7" s="37" t="s">
        <v>111</v>
      </c>
      <c r="L7" s="37" t="s">
        <v>112</v>
      </c>
      <c r="M7" s="37" t="s">
        <v>113</v>
      </c>
      <c r="N7" s="38" t="s">
        <v>114</v>
      </c>
      <c r="O7" s="38">
        <v>55.85</v>
      </c>
      <c r="P7" s="38">
        <v>47.01</v>
      </c>
      <c r="Q7" s="38">
        <v>60.23</v>
      </c>
      <c r="R7" s="38">
        <v>3586</v>
      </c>
      <c r="S7" s="38">
        <v>12415</v>
      </c>
      <c r="T7" s="38">
        <v>64.58</v>
      </c>
      <c r="U7" s="38">
        <v>192.24</v>
      </c>
      <c r="V7" s="38">
        <v>5813</v>
      </c>
      <c r="W7" s="38">
        <v>5.0199999999999996</v>
      </c>
      <c r="X7" s="38">
        <v>1157.97</v>
      </c>
      <c r="Y7" s="38">
        <v>69.52</v>
      </c>
      <c r="Z7" s="38">
        <v>93.7</v>
      </c>
      <c r="AA7" s="38">
        <v>95.18</v>
      </c>
      <c r="AB7" s="38">
        <v>97.17</v>
      </c>
      <c r="AC7" s="38">
        <v>140.61000000000001</v>
      </c>
      <c r="AD7" s="38">
        <v>96.59</v>
      </c>
      <c r="AE7" s="38">
        <v>101.24</v>
      </c>
      <c r="AF7" s="38">
        <v>100.94</v>
      </c>
      <c r="AG7" s="38">
        <v>100.85</v>
      </c>
      <c r="AH7" s="38">
        <v>102.13</v>
      </c>
      <c r="AI7" s="38">
        <v>102.38</v>
      </c>
      <c r="AJ7" s="38">
        <v>294.25</v>
      </c>
      <c r="AK7" s="38">
        <v>336.75</v>
      </c>
      <c r="AL7" s="38">
        <v>568.9</v>
      </c>
      <c r="AM7" s="38">
        <v>563.25</v>
      </c>
      <c r="AN7" s="38">
        <v>311.77</v>
      </c>
      <c r="AO7" s="38">
        <v>232.81</v>
      </c>
      <c r="AP7" s="38">
        <v>184.13</v>
      </c>
      <c r="AQ7" s="38">
        <v>101.85</v>
      </c>
      <c r="AR7" s="38">
        <v>110.77</v>
      </c>
      <c r="AS7" s="38">
        <v>109.51</v>
      </c>
      <c r="AT7" s="38">
        <v>102.97</v>
      </c>
      <c r="AU7" s="38">
        <v>112.55</v>
      </c>
      <c r="AV7" s="38">
        <v>73.010000000000005</v>
      </c>
      <c r="AW7" s="38">
        <v>72.930000000000007</v>
      </c>
      <c r="AX7" s="38">
        <v>58.06</v>
      </c>
      <c r="AY7" s="38">
        <v>77.02</v>
      </c>
      <c r="AZ7" s="38">
        <v>290.19</v>
      </c>
      <c r="BA7" s="38">
        <v>63.22</v>
      </c>
      <c r="BB7" s="38">
        <v>49.07</v>
      </c>
      <c r="BC7" s="38">
        <v>46.78</v>
      </c>
      <c r="BD7" s="38">
        <v>47.44</v>
      </c>
      <c r="BE7" s="38">
        <v>54.73</v>
      </c>
      <c r="BF7" s="38">
        <v>1743.8</v>
      </c>
      <c r="BG7" s="38">
        <v>1595.71</v>
      </c>
      <c r="BH7" s="38">
        <v>1356.32</v>
      </c>
      <c r="BI7" s="38">
        <v>1340.05</v>
      </c>
      <c r="BJ7" s="38">
        <v>1031.02</v>
      </c>
      <c r="BK7" s="38">
        <v>1569.13</v>
      </c>
      <c r="BL7" s="38">
        <v>1436</v>
      </c>
      <c r="BM7" s="38">
        <v>1434.89</v>
      </c>
      <c r="BN7" s="38">
        <v>1298.9100000000001</v>
      </c>
      <c r="BO7" s="38">
        <v>1243.71</v>
      </c>
      <c r="BP7" s="38">
        <v>1225.44</v>
      </c>
      <c r="BQ7" s="38">
        <v>91</v>
      </c>
      <c r="BR7" s="38">
        <v>102.35</v>
      </c>
      <c r="BS7" s="38">
        <v>15.16</v>
      </c>
      <c r="BT7" s="38">
        <v>29.32</v>
      </c>
      <c r="BU7" s="38">
        <v>144.28</v>
      </c>
      <c r="BV7" s="38">
        <v>64.63</v>
      </c>
      <c r="BW7" s="38">
        <v>66.56</v>
      </c>
      <c r="BX7" s="38">
        <v>66.22</v>
      </c>
      <c r="BY7" s="38">
        <v>69.87</v>
      </c>
      <c r="BZ7" s="38">
        <v>74.3</v>
      </c>
      <c r="CA7" s="38">
        <v>75.58</v>
      </c>
      <c r="CB7" s="38">
        <v>205.02</v>
      </c>
      <c r="CC7" s="38">
        <v>184.11</v>
      </c>
      <c r="CD7" s="38">
        <v>1239.17</v>
      </c>
      <c r="CE7" s="38">
        <v>638.23</v>
      </c>
      <c r="CF7" s="38">
        <v>129.47999999999999</v>
      </c>
      <c r="CG7" s="38">
        <v>245.75</v>
      </c>
      <c r="CH7" s="38">
        <v>244.29</v>
      </c>
      <c r="CI7" s="38">
        <v>246.72</v>
      </c>
      <c r="CJ7" s="38">
        <v>234.96</v>
      </c>
      <c r="CK7" s="38">
        <v>221.81</v>
      </c>
      <c r="CL7" s="38">
        <v>215.23</v>
      </c>
      <c r="CM7" s="38">
        <v>45.37</v>
      </c>
      <c r="CN7" s="38">
        <v>50.37</v>
      </c>
      <c r="CO7" s="38">
        <v>47.31</v>
      </c>
      <c r="CP7" s="38">
        <v>44.6</v>
      </c>
      <c r="CQ7" s="38">
        <v>48.32</v>
      </c>
      <c r="CR7" s="38">
        <v>43.65</v>
      </c>
      <c r="CS7" s="38">
        <v>43.58</v>
      </c>
      <c r="CT7" s="38">
        <v>41.35</v>
      </c>
      <c r="CU7" s="38">
        <v>42.9</v>
      </c>
      <c r="CV7" s="38">
        <v>43.36</v>
      </c>
      <c r="CW7" s="38">
        <v>42.66</v>
      </c>
      <c r="CX7" s="38">
        <v>94.84</v>
      </c>
      <c r="CY7" s="38">
        <v>95.01</v>
      </c>
      <c r="CZ7" s="38">
        <v>96.88</v>
      </c>
      <c r="DA7" s="38">
        <v>97.37</v>
      </c>
      <c r="DB7" s="38">
        <v>99.04</v>
      </c>
      <c r="DC7" s="38">
        <v>82.2</v>
      </c>
      <c r="DD7" s="38">
        <v>82.35</v>
      </c>
      <c r="DE7" s="38">
        <v>82.9</v>
      </c>
      <c r="DF7" s="38">
        <v>83.5</v>
      </c>
      <c r="DG7" s="38">
        <v>83.06</v>
      </c>
      <c r="DH7" s="38">
        <v>82.67</v>
      </c>
      <c r="DI7" s="38">
        <v>5.39</v>
      </c>
      <c r="DJ7" s="38">
        <v>12.67</v>
      </c>
      <c r="DK7" s="38">
        <v>14.9</v>
      </c>
      <c r="DL7" s="38">
        <v>17.28</v>
      </c>
      <c r="DM7" s="38">
        <v>19.989999999999998</v>
      </c>
      <c r="DN7" s="38">
        <v>13.6</v>
      </c>
      <c r="DO7" s="38">
        <v>22.34</v>
      </c>
      <c r="DP7" s="38">
        <v>22.79</v>
      </c>
      <c r="DQ7" s="38">
        <v>22.77</v>
      </c>
      <c r="DR7" s="38">
        <v>23.93</v>
      </c>
      <c r="DS7" s="38">
        <v>24.65</v>
      </c>
      <c r="DT7" s="38">
        <v>0</v>
      </c>
      <c r="DU7" s="38">
        <v>0</v>
      </c>
      <c r="DV7" s="38">
        <v>0</v>
      </c>
      <c r="DW7" s="38">
        <v>0</v>
      </c>
      <c r="DX7" s="38">
        <v>0</v>
      </c>
      <c r="DY7" s="38">
        <v>0</v>
      </c>
      <c r="DZ7" s="38">
        <v>0</v>
      </c>
      <c r="EA7" s="38">
        <v>0.04</v>
      </c>
      <c r="EB7" s="38">
        <v>0</v>
      </c>
      <c r="EC7" s="38">
        <v>0</v>
      </c>
      <c r="ED7" s="38">
        <v>0</v>
      </c>
      <c r="EE7" s="38">
        <v>5.21</v>
      </c>
      <c r="EF7" s="38">
        <v>4.79</v>
      </c>
      <c r="EG7" s="38">
        <v>0</v>
      </c>
      <c r="EH7" s="38">
        <v>0</v>
      </c>
      <c r="EI7" s="38">
        <v>0</v>
      </c>
      <c r="EJ7" s="38">
        <v>0.05</v>
      </c>
      <c r="EK7" s="38">
        <v>0.04</v>
      </c>
      <c r="EL7" s="38">
        <v>7.0000000000000007E-2</v>
      </c>
      <c r="EM7" s="38">
        <v>0.09</v>
      </c>
      <c r="EN7" s="38">
        <v>0.09</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2019-02-08T07:34:27Z</cp:lastPrinted>
  <dcterms:created xsi:type="dcterms:W3CDTF">2018-12-03T08:52:19Z</dcterms:created>
  <dcterms:modified xsi:type="dcterms:W3CDTF">2019-02-08T07:34:28Z</dcterms:modified>
  <cp:category/>
</cp:coreProperties>
</file>