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23 山元町★☆\"/>
    </mc:Choice>
  </mc:AlternateContent>
  <workbookProtection workbookAlgorithmName="SHA-512" workbookHashValue="RZi/uDfTmEW5sMvImXQxIBXSU73Y7S8QQYExqcASX0toS1t20tQGTmp9RROnbAYGKzI6P0RsVBs8ebFQSvxSDA==" workbookSaltValue="+0N1SG1lwigOxYBvPI3uSg==" workbookSpinCount="100000" lockStructure="1"/>
  <bookViews>
    <workbookView xWindow="0" yWindow="0" windowWidth="28800" windowHeight="1201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<sst xmlns="http://schemas.openxmlformats.org/spreadsheetml/2006/main" count="231" uniqueCount="116">
  <si>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</si>
  <si>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</si>
  <si>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</si>
  <si>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</si>
  <si>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</si>
  <si>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</si>
  <si>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</si>
  <si>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</si>
  <si>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</si>
  <si>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</si>
  <si>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</si>
  <si>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</si>
  <si>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</si>
  <si>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</si>
  <si>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</si>
  <si>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</si>
  <si>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</si>
  <si>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</si>
  <si>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</si>
  <si>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</si>
  <si>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</si>
  <si>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</si>
  <si>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</si>
  <si>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</si>
  <si>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</si>
  <si>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</si>
  <si>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</si>
  <si>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</si>
  <si>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</si>
  <si>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</si>
  <si>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</si>
  <si>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</si>
  <si>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</si>
  <si>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</si>
  <si>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</si>
  <si>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</si>
  <si>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</si>
  <si>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</si>
  <si>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</si>
  <si>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</si>
  <si>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</si>
  <si>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</si>
  <si>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</si>
  <si>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</si>
  <si>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</si>
  <si>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</si>
  <si>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</si>
  <si>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</si>
  <si>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</si>
  <si>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</si>
  <si>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</si>
  <si>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</si>
  <si>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</si>
  <si>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</si>
  <si>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</si>
  <si>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</si>
  <si>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</si>
  <si>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</si>
  <si>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</si>
  <si>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</si>
  <si>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</si>
  <si>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</si>
  <si>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</si>
  <si>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</si>
  <si>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</si>
  <si>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</si>
  <si>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</si>
  <si>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</si>
  <si>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</si>
  <si>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</si>
  <si>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</si>
  <si>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</si>
  <si>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</si>
  <si>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</si>
  <si>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</si>
  <si>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</si>
  <si>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</si>
  <si>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</si>
  <si>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</si>
  <si>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</si>
  <si>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</si>
  <si>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</si>
  <si>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</si>
  <si>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</si>
  <si>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</si>
  <si>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</si>
  <si>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</si>
  <si>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</si>
  <si>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</si>
  <si>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</si>
  <si>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</si>
  <si>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</si>
  <si>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</si>
  <si>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</si>
  <si>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</si>
  <si>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</si>
  <si>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</si>
  <si>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</si>
  <si>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</si>
  <si>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</si>
  <si>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</si>
  <si>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</si>
  <si>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</si>
  <si>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</si>
  <si>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</si>
  <si>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</si>
  <si>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</si>
  <si>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</si>
  <si>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</si>
  <si>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</si>
  <si>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</si>
  <si>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</si>
  <si>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</si>
  <si>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有形固定資産減価償却率は、平均値より低いが増加傾向にある。今後は、経営状況を的確に見込み、適切な施設更新が求められる。
　管路老朽化率、管渠改善率は震災による管渠復旧・復興により、一時的に管渠改善率の数値が上昇したものの、現在では復旧・復興事業が終了したことから、発生していない。</t>
    <rPh sb="1" eb="3">
      <t>ユウケイ</t>
    </rPh>
    <rPh sb="3" eb="5">
      <t>コテイ</t>
    </rPh>
    <rPh sb="5" eb="7">
      <t>シサン</t>
    </rPh>
    <rPh sb="7" eb="9">
      <t>ゲンカ</t>
    </rPh>
    <rPh sb="9" eb="11">
      <t>ショウキャク</t>
    </rPh>
    <rPh sb="11" eb="12">
      <t>リツ</t>
    </rPh>
    <rPh sb="14" eb="17">
      <t>ヘイキンチ</t>
    </rPh>
    <rPh sb="19" eb="20">
      <t>ヒク</t>
    </rPh>
    <rPh sb="22" eb="24">
      <t>ゾウカ</t>
    </rPh>
    <rPh sb="24" eb="26">
      <t>ケイコウ</t>
    </rPh>
    <rPh sb="30" eb="32">
      <t>コンゴ</t>
    </rPh>
    <rPh sb="34" eb="36">
      <t>ケイエイ</t>
    </rPh>
    <rPh sb="36" eb="38">
      <t>ジョウキョウ</t>
    </rPh>
    <rPh sb="39" eb="41">
      <t>テキカク</t>
    </rPh>
    <rPh sb="42" eb="44">
      <t>ミコ</t>
    </rPh>
    <rPh sb="46" eb="48">
      <t>テキセツ</t>
    </rPh>
    <rPh sb="49" eb="51">
      <t>シセツ</t>
    </rPh>
    <rPh sb="51" eb="53">
      <t>コウシン</t>
    </rPh>
    <rPh sb="54" eb="55">
      <t>モト</t>
    </rPh>
    <rPh sb="62" eb="64">
      <t>カンロ</t>
    </rPh>
    <rPh sb="64" eb="67">
      <t>ロウキュウカ</t>
    </rPh>
    <rPh sb="67" eb="68">
      <t>リツ</t>
    </rPh>
    <rPh sb="69" eb="70">
      <t>カン</t>
    </rPh>
    <rPh sb="70" eb="71">
      <t>キョ</t>
    </rPh>
    <rPh sb="71" eb="73">
      <t>カイゼン</t>
    </rPh>
    <rPh sb="73" eb="74">
      <t>リツ</t>
    </rPh>
    <rPh sb="75" eb="77">
      <t>シンサイ</t>
    </rPh>
    <rPh sb="80" eb="81">
      <t>カン</t>
    </rPh>
    <rPh sb="81" eb="82">
      <t>キョ</t>
    </rPh>
    <rPh sb="82" eb="84">
      <t>フッキュウ</t>
    </rPh>
    <rPh sb="85" eb="87">
      <t>フッコウ</t>
    </rPh>
    <rPh sb="91" eb="94">
      <t>イチジテキ</t>
    </rPh>
    <rPh sb="95" eb="96">
      <t>カン</t>
    </rPh>
    <rPh sb="96" eb="97">
      <t>キョ</t>
    </rPh>
    <rPh sb="97" eb="99">
      <t>カイゼン</t>
    </rPh>
    <rPh sb="99" eb="100">
      <t>リツ</t>
    </rPh>
    <rPh sb="101" eb="103">
      <t>スウチ</t>
    </rPh>
    <rPh sb="104" eb="106">
      <t>ジョウショウ</t>
    </rPh>
    <rPh sb="112" eb="114">
      <t>ゲンザイ</t>
    </rPh>
    <rPh sb="116" eb="118">
      <t>フッキュウ</t>
    </rPh>
    <rPh sb="119" eb="121">
      <t>フッコウ</t>
    </rPh>
    <rPh sb="121" eb="123">
      <t>ジギョウ</t>
    </rPh>
    <rPh sb="133" eb="135">
      <t>ハッセイ</t>
    </rPh>
    <phoneticPr fontId="4"/>
  </si>
  <si>
    <t>　欠損金は、年々減少傾向で推移しているが、解消までは長期的になると見込まれる。　
　また、人口減少等に伴い使用料収入等の増加を見込むことが困難であり、経費回収率の減少が示すとおり使用料で回収すべき経費が使用料以外の収入で賄われている状況から、更なるコスト削減等を行い、安定した経営の確保に努めていく。</t>
    <rPh sb="1" eb="3">
      <t>ケッソン</t>
    </rPh>
    <rPh sb="3" eb="4">
      <t>キン</t>
    </rPh>
    <rPh sb="6" eb="8">
      <t>ネンネン</t>
    </rPh>
    <rPh sb="8" eb="10">
      <t>ゲンショウ</t>
    </rPh>
    <rPh sb="10" eb="12">
      <t>ケイコウ</t>
    </rPh>
    <rPh sb="13" eb="15">
      <t>スイイ</t>
    </rPh>
    <rPh sb="21" eb="23">
      <t>カイショウ</t>
    </rPh>
    <rPh sb="26" eb="29">
      <t>チョウキテキ</t>
    </rPh>
    <rPh sb="33" eb="35">
      <t>ミコ</t>
    </rPh>
    <rPh sb="45" eb="47">
      <t>ジンコウ</t>
    </rPh>
    <rPh sb="47" eb="49">
      <t>ゲンショウ</t>
    </rPh>
    <rPh sb="49" eb="50">
      <t>トウ</t>
    </rPh>
    <rPh sb="51" eb="52">
      <t>トモナ</t>
    </rPh>
    <rPh sb="53" eb="56">
      <t>シヨウリョウ</t>
    </rPh>
    <rPh sb="56" eb="58">
      <t>シュウニュウ</t>
    </rPh>
    <rPh sb="58" eb="59">
      <t>トウ</t>
    </rPh>
    <rPh sb="60" eb="62">
      <t>ゾウカ</t>
    </rPh>
    <rPh sb="63" eb="65">
      <t>ミコ</t>
    </rPh>
    <rPh sb="69" eb="71">
      <t>コンナン</t>
    </rPh>
    <rPh sb="75" eb="77">
      <t>ケイヒ</t>
    </rPh>
    <rPh sb="77" eb="79">
      <t>カイシュウ</t>
    </rPh>
    <rPh sb="79" eb="80">
      <t>リツ</t>
    </rPh>
    <rPh sb="81" eb="83">
      <t>ゲンショウ</t>
    </rPh>
    <rPh sb="84" eb="85">
      <t>シメ</t>
    </rPh>
    <rPh sb="89" eb="92">
      <t>シヨウリョウ</t>
    </rPh>
    <rPh sb="93" eb="95">
      <t>カイシュウ</t>
    </rPh>
    <rPh sb="98" eb="100">
      <t>ケイヒ</t>
    </rPh>
    <rPh sb="101" eb="103">
      <t>シヨウ</t>
    </rPh>
    <rPh sb="103" eb="104">
      <t>リョウ</t>
    </rPh>
    <rPh sb="104" eb="106">
      <t>イガイ</t>
    </rPh>
    <rPh sb="107" eb="109">
      <t>シュウニュウ</t>
    </rPh>
    <rPh sb="110" eb="111">
      <t>マカナ</t>
    </rPh>
    <rPh sb="116" eb="118">
      <t>ジョウキョウ</t>
    </rPh>
    <rPh sb="121" eb="122">
      <t>サラ</t>
    </rPh>
    <rPh sb="127" eb="129">
      <t>サクゲン</t>
    </rPh>
    <rPh sb="129" eb="130">
      <t>トウ</t>
    </rPh>
    <rPh sb="131" eb="132">
      <t>オコナ</t>
    </rPh>
    <rPh sb="134" eb="136">
      <t>アンテイ</t>
    </rPh>
    <rPh sb="138" eb="140">
      <t>ケイエイ</t>
    </rPh>
    <rPh sb="141" eb="143">
      <t>カクホ</t>
    </rPh>
    <rPh sb="144" eb="145">
      <t>ツト</t>
    </rPh>
    <phoneticPr fontId="4"/>
  </si>
  <si>
    <t>　経常収支比率と経費回収率は平均値を上回っているが、経費回収率は100%未満であり、使用料で回収すべき経費が使用料以外の繰入等の収入により賄われている状況である。しかし、使用料収入の増加は、人口減少等により見込めないため、汚水処理費等のコスト削減を行うことにより、現使用料体系を崩さず運営を行っていく。　
　累積欠損金比率については、平均値を上回ってはいるが、純利益により減少傾向にあり、今後も減少していくものと見込まれる。
 流動比率は、いまだ100%に満たず、使用料収入等より事業費用が大きいため現金を蓄えられないことが要因となっている。
　企業債残高対事業規模比率においては、平均値を下回っているが、今後管渠や施設等の更新時期を迎えることから、適正な企業債の借入を行うことが重要視される。　
　施設利用率、水洗化率は平均値よりも高い傾向であるが、人口減少等により使用料収入の増加は見込めない状況にあることから、適切な施設管理等を維持する必要がある。</t>
    <rPh sb="132" eb="133">
      <t>ゲン</t>
    </rPh>
    <rPh sb="133" eb="135">
      <t>シヨウ</t>
    </rPh>
    <rPh sb="135" eb="136">
      <t>リョウ</t>
    </rPh>
    <rPh sb="136" eb="138">
      <t>タイケイ</t>
    </rPh>
    <rPh sb="139" eb="140">
      <t>クズ</t>
    </rPh>
    <rPh sb="142" eb="144">
      <t>ウンエイ</t>
    </rPh>
    <rPh sb="145" eb="14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</si>
</sst>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59-4C09-B408-586B24FBEF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2E59-4C09-B408-586B24FBEF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47.31</c:v>
                </c:pt>
                <c:pt idx="1">
                  <c:v>44.6</c:v>
                </c:pt>
                <c:pt idx="2">
                  <c:v>48.32</c:v>
                </c:pt>
                <c:pt idx="3">
                  <c:v>47.13</c:v>
                </c:pt>
                <c:pt idx="4">
                  <c:v>56.66</c:v>
                </c:pt>
              </c:numCache>
            </c:numRef>
          </c:val>
          <c:extLst>
            <c:ext xmlns:c16="http://schemas.microsoft.com/office/drawing/2014/chart" uri="{C3380CC4-5D6E-409C-BE32-E72D297353CC}">
              <c16:uniqueId val="{00000000-D775-47F8-859A-7923DC4FDF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D775-47F8-859A-7923DC4FDF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96.88</c:v>
                </c:pt>
                <c:pt idx="1">
                  <c:v>97.37</c:v>
                </c:pt>
                <c:pt idx="2">
                  <c:v>99.04</c:v>
                </c:pt>
                <c:pt idx="3">
                  <c:v>97.98</c:v>
                </c:pt>
                <c:pt idx="4">
                  <c:v>98.79</c:v>
                </c:pt>
              </c:numCache>
            </c:numRef>
          </c:val>
          <c:extLst>
            <c:ext xmlns:c16="http://schemas.microsoft.com/office/drawing/2014/chart" uri="{C3380CC4-5D6E-409C-BE32-E72D297353CC}">
              <c16:uniqueId val="{00000000-0AB5-4B83-AD7F-44CA116AD3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0AB5-4B83-AD7F-44CA116AD3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95.18</c:v>
                </c:pt>
                <c:pt idx="1">
                  <c:v>97.17</c:v>
                </c:pt>
                <c:pt idx="2">
                  <c:v>140.61000000000001</c:v>
                </c:pt>
                <c:pt idx="3">
                  <c:v>125.76</c:v>
                </c:pt>
                <c:pt idx="4">
                  <c:v>117.65</c:v>
                </c:pt>
              </c:numCache>
            </c:numRef>
          </c:val>
          <c:extLst>
            <c:ext xmlns:c16="http://schemas.microsoft.com/office/drawing/2014/chart" uri="{C3380CC4-5D6E-409C-BE32-E72D297353CC}">
              <c16:uniqueId val="{00000000-9379-43A0-A317-8FB31F92CA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9379-43A0-A317-8FB31F92CA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14.9</c:v>
                </c:pt>
                <c:pt idx="1">
                  <c:v>17.28</c:v>
                </c:pt>
                <c:pt idx="2">
                  <c:v>19.989999999999998</c:v>
                </c:pt>
                <c:pt idx="3">
                  <c:v>21.37</c:v>
                </c:pt>
                <c:pt idx="4">
                  <c:v>23.09</c:v>
                </c:pt>
              </c:numCache>
            </c:numRef>
          </c:val>
          <c:extLst>
            <c:ext xmlns:c16="http://schemas.microsoft.com/office/drawing/2014/chart" uri="{C3380CC4-5D6E-409C-BE32-E72D297353CC}">
              <c16:uniqueId val="{00000000-619F-4303-97EE-2A2BCC1974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619F-4303-97EE-2A2BCC1974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41-47BB-B766-D8DF67D19C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1C41-47BB-B766-D8DF67D19C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568.9</c:v>
                </c:pt>
                <c:pt idx="1">
                  <c:v>563.25</c:v>
                </c:pt>
                <c:pt idx="2">
                  <c:v>311.77</c:v>
                </c:pt>
                <c:pt idx="3">
                  <c:v>275.94</c:v>
                </c:pt>
                <c:pt idx="4">
                  <c:v>198.33</c:v>
                </c:pt>
              </c:numCache>
            </c:numRef>
          </c:val>
          <c:extLst>
            <c:ext xmlns:c16="http://schemas.microsoft.com/office/drawing/2014/chart" uri="{C3380CC4-5D6E-409C-BE32-E72D297353CC}">
              <c16:uniqueId val="{00000000-045C-42D8-9DBA-6E07350D32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045C-42D8-9DBA-6E07350D32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72.930000000000007</c:v>
                </c:pt>
                <c:pt idx="1">
                  <c:v>58.06</c:v>
                </c:pt>
                <c:pt idx="2">
                  <c:v>77.02</c:v>
                </c:pt>
                <c:pt idx="3">
                  <c:v>88.65</c:v>
                </c:pt>
                <c:pt idx="4">
                  <c:v>82.21</c:v>
                </c:pt>
              </c:numCache>
            </c:numRef>
          </c:val>
          <c:extLst>
            <c:ext xmlns:c16="http://schemas.microsoft.com/office/drawing/2014/chart" uri="{C3380CC4-5D6E-409C-BE32-E72D297353CC}">
              <c16:uniqueId val="{00000000-DECD-4E74-B7E1-D78D810AAA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DECD-4E74-B7E1-D78D810AAA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1356.32</c:v>
                </c:pt>
                <c:pt idx="1">
                  <c:v>1340.05</c:v>
                </c:pt>
                <c:pt idx="2">
                  <c:v>1031.02</c:v>
                </c:pt>
                <c:pt idx="3">
                  <c:v>1236.04</c:v>
                </c:pt>
                <c:pt idx="4">
                  <c:v>1013.11</c:v>
                </c:pt>
              </c:numCache>
            </c:numRef>
          </c:val>
          <c:extLst>
            <c:ext xmlns:c16="http://schemas.microsoft.com/office/drawing/2014/chart" uri="{C3380CC4-5D6E-409C-BE32-E72D297353CC}">
              <c16:uniqueId val="{00000000-7EF4-4B11-96C0-5BDFC45DDA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7EF4-4B11-96C0-5BDFC45DDA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15.16</c:v>
                </c:pt>
                <c:pt idx="1">
                  <c:v>29.32</c:v>
                </c:pt>
                <c:pt idx="2">
                  <c:v>144.28</c:v>
                </c:pt>
                <c:pt idx="3">
                  <c:v>58.12</c:v>
                </c:pt>
                <c:pt idx="4">
                  <c:v>77.739999999999995</c:v>
                </c:pt>
              </c:numCache>
            </c:numRef>
          </c:val>
          <c:extLst>
            <c:ext xmlns:c16="http://schemas.microsoft.com/office/drawing/2014/chart" uri="{C3380CC4-5D6E-409C-BE32-E72D297353CC}">
              <c16:uniqueId val="{00000000-650C-4214-918D-E7E00EA0C3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650C-4214-918D-E7E00EA0C3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1239.17</c:v>
                </c:pt>
                <c:pt idx="1">
                  <c:v>638.23</c:v>
                </c:pt>
                <c:pt idx="2">
                  <c:v>129.47999999999999</c:v>
                </c:pt>
                <c:pt idx="3">
                  <c:v>322.73</c:v>
                </c:pt>
                <c:pt idx="4">
                  <c:v>240.58</c:v>
                </c:pt>
              </c:numCache>
            </c:numRef>
          </c:val>
          <c:extLst>
            <c:ext xmlns:c16="http://schemas.microsoft.com/office/drawing/2014/chart" uri="{C3380CC4-5D6E-409C-BE32-E72D297353CC}">
              <c16:uniqueId val="{00000000-E02F-4A9F-BE34-A17E77C278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E02F-4A9F-BE34-A17E77C278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30" zoomScaleNormal="13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12227</v>
      </c>
      <c r="AM8" s="51"/>
      <c r="AN8" s="51"/>
      <c r="AO8" s="51"/>
      <c r="AP8" s="51"/>
      <c r="AQ8" s="51"/>
      <c r="AR8" s="51"/>
      <c r="AS8" s="51"/>
      <c r="AT8" s="46">
        <f>データ!T6</f>
        <v>64.58</v>
      </c>
      <c r="AU8" s="46"/>
      <c r="AV8" s="46"/>
      <c r="AW8" s="46"/>
      <c r="AX8" s="46"/>
      <c r="AY8" s="46"/>
      <c r="AZ8" s="46"/>
      <c r="BA8" s="46"/>
      <c r="BB8" s="46">
        <f>データ!U6</f>
        <v>189.33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59.64</v>
      </c>
      <c r="J10" s="46"/>
      <c r="K10" s="46"/>
      <c r="L10" s="46"/>
      <c r="M10" s="46"/>
      <c r="N10" s="46"/>
      <c r="O10" s="46"/>
      <c r="P10" s="46">
        <f>データ!P6</f>
        <v>57.81</v>
      </c>
      <c r="Q10" s="46"/>
      <c r="R10" s="46"/>
      <c r="S10" s="46"/>
      <c r="T10" s="46"/>
      <c r="U10" s="46"/>
      <c r="V10" s="46"/>
      <c r="W10" s="46">
        <f>データ!Q6</f>
        <v>63.17</v>
      </c>
      <c r="X10" s="46"/>
      <c r="Y10" s="46"/>
      <c r="Z10" s="46"/>
      <c r="AA10" s="46"/>
      <c r="AB10" s="46"/>
      <c r="AC10" s="46"/>
      <c r="AD10" s="51">
        <f>データ!R6</f>
        <v>3652</v>
      </c>
      <c r="AE10" s="51"/>
      <c r="AF10" s="51"/>
      <c r="AG10" s="51"/>
      <c r="AH10" s="51"/>
      <c r="AI10" s="51"/>
      <c r="AJ10" s="51"/>
      <c r="AK10" s="2"/>
      <c r="AL10" s="51">
        <f>データ!V6</f>
        <v>7010</v>
      </c>
      <c r="AM10" s="51"/>
      <c r="AN10" s="51"/>
      <c r="AO10" s="51"/>
      <c r="AP10" s="51"/>
      <c r="AQ10" s="51"/>
      <c r="AR10" s="51"/>
      <c r="AS10" s="51"/>
      <c r="AT10" s="46">
        <f>データ!W6</f>
        <v>5.28</v>
      </c>
      <c r="AU10" s="46"/>
      <c r="AV10" s="46"/>
      <c r="AW10" s="46"/>
      <c r="AX10" s="46"/>
      <c r="AY10" s="46"/>
      <c r="AZ10" s="46"/>
      <c r="BA10" s="46"/>
      <c r="BB10" s="46">
        <f>データ!X6</f>
        <v>1327.65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kh4zqy3kRTcmCMEJTUiDcrNSi1NBqlcBUEOTCpm3OKg+FFnjnKcm99DmALQmVU579lHpKtSUXW3McI8SWkl4Pg==" saltValue="4uR4cWn+jkQWLbRnGAOGB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43621</v>
      </c>
      <c r="D6" s="33">
        <f t="shared" si="3"/>
        <v>46</v>
      </c>
      <c r="E6" s="33">
        <f t="shared" si="3"/>
        <v>17</v>
      </c>
      <c r="F6" s="33">
        <f t="shared" si="3"/>
        <v>4</v>
      </c>
      <c r="G6" s="33">
        <f t="shared" si="3"/>
        <v>0</v>
      </c>
      <c r="H6" s="33" t="str">
        <f t="shared" si="3"/>
        <v>宮城県　山元町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59.64</v>
      </c>
      <c r="P6" s="34">
        <f t="shared" si="3"/>
        <v>57.81</v>
      </c>
      <c r="Q6" s="34">
        <f t="shared" si="3"/>
        <v>63.17</v>
      </c>
      <c r="R6" s="34">
        <f t="shared" si="3"/>
        <v>3652</v>
      </c>
      <c r="S6" s="34">
        <f t="shared" si="3"/>
        <v>12227</v>
      </c>
      <c r="T6" s="34">
        <f t="shared" si="3"/>
        <v>64.58</v>
      </c>
      <c r="U6" s="34">
        <f t="shared" si="3"/>
        <v>189.33</v>
      </c>
      <c r="V6" s="34">
        <f t="shared" si="3"/>
        <v>7010</v>
      </c>
      <c r="W6" s="34">
        <f t="shared" si="3"/>
        <v>5.28</v>
      </c>
      <c r="X6" s="34">
        <f t="shared" si="3"/>
        <v>1327.65</v>
      </c>
      <c r="Y6" s="35">
        <f>IF(Y7="",NA(),Y7)</f>
        <v>95.18</v>
      </c>
      <c r="Z6" s="35">
        <f t="shared" ref="Z6:AH6" si="4">IF(Z7="",NA(),Z7)</f>
        <v>97.17</v>
      </c>
      <c r="AA6" s="35">
        <f t="shared" si="4"/>
        <v>140.61000000000001</v>
      </c>
      <c r="AB6" s="35">
        <f t="shared" si="4"/>
        <v>125.76</v>
      </c>
      <c r="AC6" s="35">
        <f t="shared" si="4"/>
        <v>117.65</v>
      </c>
      <c r="AD6" s="35">
        <f t="shared" si="4"/>
        <v>100.94</v>
      </c>
      <c r="AE6" s="35">
        <f t="shared" si="4"/>
        <v>100.85</v>
      </c>
      <c r="AF6" s="35">
        <f t="shared" si="4"/>
        <v>102.13</v>
      </c>
      <c r="AG6" s="35">
        <f t="shared" si="4"/>
        <v>101.72</v>
      </c>
      <c r="AH6" s="35">
        <f t="shared" si="4"/>
        <v>102.73</v>
      </c>
      <c r="AI6" s="34" t="str">
        <f>IF(AI7="","",IF(AI7="-","【-】","【"&amp;SUBSTITUTE(TEXT(AI7,"#,##0.00"),"-","△")&amp;"】"))</f>
        <v>【102.87】</v>
      </c>
      <c r="AJ6" s="35">
        <f>IF(AJ7="",NA(),AJ7)</f>
        <v>568.9</v>
      </c>
      <c r="AK6" s="35">
        <f t="shared" ref="AK6:AS6" si="5">IF(AK7="",NA(),AK7)</f>
        <v>563.25</v>
      </c>
      <c r="AL6" s="35">
        <f t="shared" si="5"/>
        <v>311.77</v>
      </c>
      <c r="AM6" s="35">
        <f t="shared" si="5"/>
        <v>275.94</v>
      </c>
      <c r="AN6" s="35">
        <f t="shared" si="5"/>
        <v>198.33</v>
      </c>
      <c r="AO6" s="35">
        <f t="shared" si="5"/>
        <v>101.85</v>
      </c>
      <c r="AP6" s="35">
        <f t="shared" si="5"/>
        <v>110.77</v>
      </c>
      <c r="AQ6" s="35">
        <f t="shared" si="5"/>
        <v>109.51</v>
      </c>
      <c r="AR6" s="35">
        <f t="shared" si="5"/>
        <v>112.88</v>
      </c>
      <c r="AS6" s="35">
        <f t="shared" si="5"/>
        <v>94.97</v>
      </c>
      <c r="AT6" s="34" t="str">
        <f>IF(AT7="","",IF(AT7="-","【-】","【"&amp;SUBSTITUTE(TEXT(AT7,"#,##0.00"),"-","△")&amp;"】"))</f>
        <v>【76.63】</v>
      </c>
      <c r="AU6" s="35">
        <f>IF(AU7="",NA(),AU7)</f>
        <v>72.930000000000007</v>
      </c>
      <c r="AV6" s="35">
        <f t="shared" ref="AV6:BD6" si="6">IF(AV7="",NA(),AV7)</f>
        <v>58.06</v>
      </c>
      <c r="AW6" s="35">
        <f t="shared" si="6"/>
        <v>77.02</v>
      </c>
      <c r="AX6" s="35">
        <f t="shared" si="6"/>
        <v>88.65</v>
      </c>
      <c r="AY6" s="35">
        <f t="shared" si="6"/>
        <v>82.21</v>
      </c>
      <c r="AZ6" s="35">
        <f t="shared" si="6"/>
        <v>49.07</v>
      </c>
      <c r="BA6" s="35">
        <f t="shared" si="6"/>
        <v>46.78</v>
      </c>
      <c r="BB6" s="35">
        <f t="shared" si="6"/>
        <v>47.44</v>
      </c>
      <c r="BC6" s="35">
        <f t="shared" si="6"/>
        <v>49.18</v>
      </c>
      <c r="BD6" s="35">
        <f t="shared" si="6"/>
        <v>47.72</v>
      </c>
      <c r="BE6" s="34" t="str">
        <f>IF(BE7="","",IF(BE7="-","【-】","【"&amp;SUBSTITUTE(TEXT(BE7,"#,##0.00"),"-","△")&amp;"】"))</f>
        <v>【49.61】</v>
      </c>
      <c r="BF6" s="35">
        <f>IF(BF7="",NA(),BF7)</f>
        <v>1356.32</v>
      </c>
      <c r="BG6" s="35">
        <f t="shared" ref="BG6:BO6" si="7">IF(BG7="",NA(),BG7)</f>
        <v>1340.05</v>
      </c>
      <c r="BH6" s="35">
        <f t="shared" si="7"/>
        <v>1031.02</v>
      </c>
      <c r="BI6" s="35">
        <f t="shared" si="7"/>
        <v>1236.04</v>
      </c>
      <c r="BJ6" s="35">
        <f t="shared" si="7"/>
        <v>1013.11</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15.16</v>
      </c>
      <c r="BR6" s="35">
        <f t="shared" ref="BR6:BZ6" si="8">IF(BR7="",NA(),BR7)</f>
        <v>29.32</v>
      </c>
      <c r="BS6" s="35">
        <f t="shared" si="8"/>
        <v>144.28</v>
      </c>
      <c r="BT6" s="35">
        <f t="shared" si="8"/>
        <v>58.12</v>
      </c>
      <c r="BU6" s="35">
        <f t="shared" si="8"/>
        <v>77.739999999999995</v>
      </c>
      <c r="BV6" s="35">
        <f t="shared" si="8"/>
        <v>66.22</v>
      </c>
      <c r="BW6" s="35">
        <f t="shared" si="8"/>
        <v>69.87</v>
      </c>
      <c r="BX6" s="35">
        <f t="shared" si="8"/>
        <v>74.3</v>
      </c>
      <c r="BY6" s="35">
        <f t="shared" si="8"/>
        <v>72.260000000000005</v>
      </c>
      <c r="BZ6" s="35">
        <f t="shared" si="8"/>
        <v>71.84</v>
      </c>
      <c r="CA6" s="34" t="str">
        <f>IF(CA7="","",IF(CA7="-","【-】","【"&amp;SUBSTITUTE(TEXT(CA7,"#,##0.00"),"-","△")&amp;"】"))</f>
        <v>【74.17】</v>
      </c>
      <c r="CB6" s="35">
        <f>IF(CB7="",NA(),CB7)</f>
        <v>1239.17</v>
      </c>
      <c r="CC6" s="35">
        <f t="shared" ref="CC6:CK6" si="9">IF(CC7="",NA(),CC7)</f>
        <v>638.23</v>
      </c>
      <c r="CD6" s="35">
        <f t="shared" si="9"/>
        <v>129.47999999999999</v>
      </c>
      <c r="CE6" s="35">
        <f t="shared" si="9"/>
        <v>322.73</v>
      </c>
      <c r="CF6" s="35">
        <f t="shared" si="9"/>
        <v>240.58</v>
      </c>
      <c r="CG6" s="35">
        <f t="shared" si="9"/>
        <v>246.72</v>
      </c>
      <c r="CH6" s="35">
        <f t="shared" si="9"/>
        <v>234.96</v>
      </c>
      <c r="CI6" s="35">
        <f t="shared" si="9"/>
        <v>221.81</v>
      </c>
      <c r="CJ6" s="35">
        <f t="shared" si="9"/>
        <v>230.02</v>
      </c>
      <c r="CK6" s="35">
        <f t="shared" si="9"/>
        <v>228.47</v>
      </c>
      <c r="CL6" s="34" t="str">
        <f>IF(CL7="","",IF(CL7="-","【-】","【"&amp;SUBSTITUTE(TEXT(CL7,"#,##0.00"),"-","△")&amp;"】"))</f>
        <v>【218.56】</v>
      </c>
      <c r="CM6" s="35">
        <f>IF(CM7="",NA(),CM7)</f>
        <v>47.31</v>
      </c>
      <c r="CN6" s="35">
        <f t="shared" ref="CN6:CV6" si="10">IF(CN7="",NA(),CN7)</f>
        <v>44.6</v>
      </c>
      <c r="CO6" s="35">
        <f t="shared" si="10"/>
        <v>48.32</v>
      </c>
      <c r="CP6" s="35">
        <f t="shared" si="10"/>
        <v>47.13</v>
      </c>
      <c r="CQ6" s="35">
        <f t="shared" si="10"/>
        <v>56.66</v>
      </c>
      <c r="CR6" s="35">
        <f t="shared" si="10"/>
        <v>41.35</v>
      </c>
      <c r="CS6" s="35">
        <f t="shared" si="10"/>
        <v>42.9</v>
      </c>
      <c r="CT6" s="35">
        <f t="shared" si="10"/>
        <v>43.36</v>
      </c>
      <c r="CU6" s="35">
        <f t="shared" si="10"/>
        <v>42.56</v>
      </c>
      <c r="CV6" s="35">
        <f t="shared" si="10"/>
        <v>42.47</v>
      </c>
      <c r="CW6" s="34" t="str">
        <f>IF(CW7="","",IF(CW7="-","【-】","【"&amp;SUBSTITUTE(TEXT(CW7,"#,##0.00"),"-","△")&amp;"】"))</f>
        <v>【42.86】</v>
      </c>
      <c r="CX6" s="35">
        <f>IF(CX7="",NA(),CX7)</f>
        <v>96.88</v>
      </c>
      <c r="CY6" s="35">
        <f t="shared" ref="CY6:DG6" si="11">IF(CY7="",NA(),CY7)</f>
        <v>97.37</v>
      </c>
      <c r="CZ6" s="35">
        <f t="shared" si="11"/>
        <v>99.04</v>
      </c>
      <c r="DA6" s="35">
        <f t="shared" si="11"/>
        <v>97.98</v>
      </c>
      <c r="DB6" s="35">
        <f t="shared" si="11"/>
        <v>98.79</v>
      </c>
      <c r="DC6" s="35">
        <f t="shared" si="11"/>
        <v>82.9</v>
      </c>
      <c r="DD6" s="35">
        <f t="shared" si="11"/>
        <v>83.5</v>
      </c>
      <c r="DE6" s="35">
        <f t="shared" si="11"/>
        <v>83.06</v>
      </c>
      <c r="DF6" s="35">
        <f t="shared" si="11"/>
        <v>83.32</v>
      </c>
      <c r="DG6" s="35">
        <f t="shared" si="11"/>
        <v>83.75</v>
      </c>
      <c r="DH6" s="34" t="str">
        <f>IF(DH7="","",IF(DH7="-","【-】","【"&amp;SUBSTITUTE(TEXT(DH7,"#,##0.00"),"-","△")&amp;"】"))</f>
        <v>【84.20】</v>
      </c>
      <c r="DI6" s="35">
        <f>IF(DI7="",NA(),DI7)</f>
        <v>14.9</v>
      </c>
      <c r="DJ6" s="35">
        <f t="shared" ref="DJ6:DR6" si="12">IF(DJ7="",NA(),DJ7)</f>
        <v>17.28</v>
      </c>
      <c r="DK6" s="35">
        <f t="shared" si="12"/>
        <v>19.989999999999998</v>
      </c>
      <c r="DL6" s="35">
        <f t="shared" si="12"/>
        <v>21.37</v>
      </c>
      <c r="DM6" s="35">
        <f t="shared" si="12"/>
        <v>23.09</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43621</v>
      </c>
      <c r="D7" s="37">
        <v>46</v>
      </c>
      <c r="E7" s="37">
        <v>17</v>
      </c>
      <c r="F7" s="37">
        <v>4</v>
      </c>
      <c r="G7" s="37">
        <v>0</v>
      </c>
      <c r="H7" s="37" t="s">
        <v>96</v>
      </c>
      <c r="I7" s="37" t="s">
        <v>97</v>
      </c>
      <c r="J7" s="37" t="s">
        <v>98</v>
      </c>
      <c r="K7" s="37" t="s">
        <v>99</v>
      </c>
      <c r="L7" s="37" t="s">
        <v>100</v>
      </c>
      <c r="M7" s="37" t="s">
        <v>101</v>
      </c>
      <c r="N7" s="38" t="s">
        <v>102</v>
      </c>
      <c r="O7" s="38">
        <v>59.64</v>
      </c>
      <c r="P7" s="38">
        <v>57.81</v>
      </c>
      <c r="Q7" s="38">
        <v>63.17</v>
      </c>
      <c r="R7" s="38">
        <v>3652</v>
      </c>
      <c r="S7" s="38">
        <v>12227</v>
      </c>
      <c r="T7" s="38">
        <v>64.58</v>
      </c>
      <c r="U7" s="38">
        <v>189.33</v>
      </c>
      <c r="V7" s="38">
        <v>7010</v>
      </c>
      <c r="W7" s="38">
        <v>5.28</v>
      </c>
      <c r="X7" s="38">
        <v>1327.65</v>
      </c>
      <c r="Y7" s="38">
        <v>95.18</v>
      </c>
      <c r="Z7" s="38">
        <v>97.17</v>
      </c>
      <c r="AA7" s="38">
        <v>140.61000000000001</v>
      </c>
      <c r="AB7" s="38">
        <v>125.76</v>
      </c>
      <c r="AC7" s="38">
        <v>117.65</v>
      </c>
      <c r="AD7" s="38">
        <v>100.94</v>
      </c>
      <c r="AE7" s="38">
        <v>100.85</v>
      </c>
      <c r="AF7" s="38">
        <v>102.13</v>
      </c>
      <c r="AG7" s="38">
        <v>101.72</v>
      </c>
      <c r="AH7" s="38">
        <v>102.73</v>
      </c>
      <c r="AI7" s="38">
        <v>102.87</v>
      </c>
      <c r="AJ7" s="38">
        <v>568.9</v>
      </c>
      <c r="AK7" s="38">
        <v>563.25</v>
      </c>
      <c r="AL7" s="38">
        <v>311.77</v>
      </c>
      <c r="AM7" s="38">
        <v>275.94</v>
      </c>
      <c r="AN7" s="38">
        <v>198.33</v>
      </c>
      <c r="AO7" s="38">
        <v>101.85</v>
      </c>
      <c r="AP7" s="38">
        <v>110.77</v>
      </c>
      <c r="AQ7" s="38">
        <v>109.51</v>
      </c>
      <c r="AR7" s="38">
        <v>112.88</v>
      </c>
      <c r="AS7" s="38">
        <v>94.97</v>
      </c>
      <c r="AT7" s="38">
        <v>76.63</v>
      </c>
      <c r="AU7" s="38">
        <v>72.930000000000007</v>
      </c>
      <c r="AV7" s="38">
        <v>58.06</v>
      </c>
      <c r="AW7" s="38">
        <v>77.02</v>
      </c>
      <c r="AX7" s="38">
        <v>88.65</v>
      </c>
      <c r="AY7" s="38">
        <v>82.21</v>
      </c>
      <c r="AZ7" s="38">
        <v>49.07</v>
      </c>
      <c r="BA7" s="38">
        <v>46.78</v>
      </c>
      <c r="BB7" s="38">
        <v>47.44</v>
      </c>
      <c r="BC7" s="38">
        <v>49.18</v>
      </c>
      <c r="BD7" s="38">
        <v>47.72</v>
      </c>
      <c r="BE7" s="38">
        <v>49.61</v>
      </c>
      <c r="BF7" s="38">
        <v>1356.32</v>
      </c>
      <c r="BG7" s="38">
        <v>1340.05</v>
      </c>
      <c r="BH7" s="38">
        <v>1031.02</v>
      </c>
      <c r="BI7" s="38">
        <v>1236.04</v>
      </c>
      <c r="BJ7" s="38">
        <v>1013.11</v>
      </c>
      <c r="BK7" s="38">
        <v>1434.89</v>
      </c>
      <c r="BL7" s="38">
        <v>1298.9100000000001</v>
      </c>
      <c r="BM7" s="38">
        <v>1243.71</v>
      </c>
      <c r="BN7" s="38">
        <v>1194.1500000000001</v>
      </c>
      <c r="BO7" s="38">
        <v>1206.79</v>
      </c>
      <c r="BP7" s="38">
        <v>1218.7</v>
      </c>
      <c r="BQ7" s="38">
        <v>15.16</v>
      </c>
      <c r="BR7" s="38">
        <v>29.32</v>
      </c>
      <c r="BS7" s="38">
        <v>144.28</v>
      </c>
      <c r="BT7" s="38">
        <v>58.12</v>
      </c>
      <c r="BU7" s="38">
        <v>77.739999999999995</v>
      </c>
      <c r="BV7" s="38">
        <v>66.22</v>
      </c>
      <c r="BW7" s="38">
        <v>69.87</v>
      </c>
      <c r="BX7" s="38">
        <v>74.3</v>
      </c>
      <c r="BY7" s="38">
        <v>72.260000000000005</v>
      </c>
      <c r="BZ7" s="38">
        <v>71.84</v>
      </c>
      <c r="CA7" s="38">
        <v>74.17</v>
      </c>
      <c r="CB7" s="38">
        <v>1239.17</v>
      </c>
      <c r="CC7" s="38">
        <v>638.23</v>
      </c>
      <c r="CD7" s="38">
        <v>129.47999999999999</v>
      </c>
      <c r="CE7" s="38">
        <v>322.73</v>
      </c>
      <c r="CF7" s="38">
        <v>240.58</v>
      </c>
      <c r="CG7" s="38">
        <v>246.72</v>
      </c>
      <c r="CH7" s="38">
        <v>234.96</v>
      </c>
      <c r="CI7" s="38">
        <v>221.81</v>
      </c>
      <c r="CJ7" s="38">
        <v>230.02</v>
      </c>
      <c r="CK7" s="38">
        <v>228.47</v>
      </c>
      <c r="CL7" s="38">
        <v>218.56</v>
      </c>
      <c r="CM7" s="38">
        <v>47.31</v>
      </c>
      <c r="CN7" s="38">
        <v>44.6</v>
      </c>
      <c r="CO7" s="38">
        <v>48.32</v>
      </c>
      <c r="CP7" s="38">
        <v>47.13</v>
      </c>
      <c r="CQ7" s="38">
        <v>56.66</v>
      </c>
      <c r="CR7" s="38">
        <v>41.35</v>
      </c>
      <c r="CS7" s="38">
        <v>42.9</v>
      </c>
      <c r="CT7" s="38">
        <v>43.36</v>
      </c>
      <c r="CU7" s="38">
        <v>42.56</v>
      </c>
      <c r="CV7" s="38">
        <v>42.47</v>
      </c>
      <c r="CW7" s="38">
        <v>42.86</v>
      </c>
      <c r="CX7" s="38">
        <v>96.88</v>
      </c>
      <c r="CY7" s="38">
        <v>97.37</v>
      </c>
      <c r="CZ7" s="38">
        <v>99.04</v>
      </c>
      <c r="DA7" s="38">
        <v>97.98</v>
      </c>
      <c r="DB7" s="38">
        <v>98.79</v>
      </c>
      <c r="DC7" s="38">
        <v>82.9</v>
      </c>
      <c r="DD7" s="38">
        <v>83.5</v>
      </c>
      <c r="DE7" s="38">
        <v>83.06</v>
      </c>
      <c r="DF7" s="38">
        <v>83.32</v>
      </c>
      <c r="DG7" s="38">
        <v>83.75</v>
      </c>
      <c r="DH7" s="38">
        <v>84.2</v>
      </c>
      <c r="DI7" s="38">
        <v>14.9</v>
      </c>
      <c r="DJ7" s="38">
        <v>17.28</v>
      </c>
      <c r="DK7" s="38">
        <v>19.989999999999998</v>
      </c>
      <c r="DL7" s="38">
        <v>21.37</v>
      </c>
      <c r="DM7" s="38">
        <v>23.09</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2021-02-04T04:49:58Z</cp:lastPrinted>
  <dcterms:created xsi:type="dcterms:W3CDTF">2020-12-04T02:31:49Z</dcterms:created>
  <dcterms:modified xsi:type="dcterms:W3CDTF">2021-02-05T00:28:42Z</dcterms:modified>
  <cp:category/>
</cp:coreProperties>
</file>