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20.33.17\市町村課共通\50財務\01一般会計\01_決算統計\01年度別\R1年度決算\13_財政状況資料集\01_１回目（３月公表分）\03_市町村から\23 山元町★★\"/>
    </mc:Choice>
  </mc:AlternateContent>
  <bookViews>
    <workbookView xWindow="-120" yWindow="-120" windowWidth="20730" windowHeight="1116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C35" i="10"/>
  <c r="CO34" i="10"/>
  <c r="BW34" i="10"/>
  <c r="BE34" i="10"/>
  <c r="C34" i="10"/>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<sst xmlns="http://schemas.openxmlformats.org/spreadsheetml/2006/main" count="1095" uniqueCount="581">
  <si>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</si>
  <si>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</si>
  <si>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</si>
  <si>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</si>
  <si>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</si>
  <si>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</si>
  <si>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</si>
  <si>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</si>
  <si>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</si>
  <si>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</si>
  <si>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</si>
  <si>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</si>
  <si>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</si>
  <si>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</si>
  <si>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</si>
  <si>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</si>
  <si>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</si>
  <si>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</si>
  <si>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</si>
  <si>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</si>
  <si>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</si>
  <si>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</si>
  <si>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</si>
  <si>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</si>
  <si>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</si>
  <si>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</si>
  <si>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</si>
  <si>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</si>
  <si>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</si>
  <si>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</si>
  <si>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</si>
  <si>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</si>
  <si>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</si>
  <si>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</si>
  <si>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</si>
  <si>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</si>
  <si>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</si>
  <si>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</si>
  <si>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</si>
  <si>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</si>
  <si>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</si>
  <si>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</si>
  <si>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</si>
  <si>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</si>
  <si>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</si>
  <si>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</si>
  <si>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</si>
  <si>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</si>
  <si>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</si>
  <si>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</si>
  <si>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</si>
  <si>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</si>
  <si>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</si>
  <si>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</si>
  <si>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</si>
  <si>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</si>
  <si>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</si>
  <si>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</si>
  <si>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</si>
  <si>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</si>
  <si>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</si>
  <si>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</si>
  <si>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</si>
  <si>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</si>
  <si>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</si>
  <si>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</si>
  <si>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</si>
  <si>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</si>
  <si>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</si>
  <si>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</si>
  <si>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</si>
  <si>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</si>
  <si>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</si>
  <si>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</si>
  <si>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</si>
  <si>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</si>
  <si>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</si>
  <si>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</si>
  <si>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</si>
  <si>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</si>
  <si>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</si>
  <si>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</si>
  <si>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宮城県</t>
    <phoneticPr fontId="5"/>
  </si>
  <si>
    <t>市町村類型</t>
    <phoneticPr fontId="5"/>
  </si>
  <si>
    <t>Ⅲ－１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</si>
  <si>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</si>
  <si>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</si>
  <si>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</si>
  <si>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</si>
  <si>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</si>
  <si>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</si>
  <si>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</si>
  <si>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</si>
  <si>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</si>
  <si>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</si>
  <si>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</si>
  <si>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</si>
  <si>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山元町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</si>
  <si>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</si>
  <si>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</si>
  <si>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</si>
  <si>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</si>
  <si>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</si>
  <si>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</si>
  <si>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</si>
  <si>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</si>
  <si>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</si>
  <si>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</si>
  <si>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</si>
  <si>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</si>
  <si>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</si>
  <si>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</si>
  <si>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</si>
  <si>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</si>
  <si>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</si>
  <si>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</si>
  <si>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</si>
  <si>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</si>
  <si>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</si>
  <si>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</si>
  <si>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</si>
  <si>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</si>
  <si>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</si>
  <si>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</si>
  <si>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-26.3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</si>
  <si>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</si>
  <si>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</si>
  <si>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</si>
  <si>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</si>
  <si>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</si>
  <si>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</si>
  <si>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</si>
  <si>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</si>
  <si>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</si>
  <si>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</si>
  <si>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</si>
  <si>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</si>
  <si>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</si>
  <si>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</si>
  <si>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</si>
  <si>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</si>
  <si>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</si>
  <si>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</si>
  <si>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</si>
  <si>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</si>
  <si>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</si>
  <si>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</si>
  <si>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</si>
  <si>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</si>
  <si>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</si>
  <si>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</si>
  <si>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</si>
  <si>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</si>
  <si>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</si>
  <si>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</si>
  <si>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</si>
  <si>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</si>
  <si>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</si>
  <si>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</si>
  <si>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</si>
  <si>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</si>
  <si>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</si>
  <si>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</si>
  <si>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</si>
  <si>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</si>
  <si>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</si>
  <si>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</si>
  <si>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</si>
  <si>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</si>
  <si>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</si>
  <si>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</si>
  <si>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</si>
  <si>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</si>
  <si>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</si>
  <si>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</si>
  <si>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</si>
  <si>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</si>
  <si>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</si>
  <si>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</si>
  <si>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</si>
  <si>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</si>
  <si>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</si>
  <si>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</si>
  <si>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</si>
  <si>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</si>
  <si>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</si>
  <si>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</si>
  <si>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</si>
  <si>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</si>
  <si>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</si>
  <si>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</si>
  <si>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</si>
  <si>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</si>
  <si>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</si>
  <si>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</si>
  <si>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</si>
  <si>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</si>
  <si>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</si>
  <si>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</si>
  <si>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</si>
  <si>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</si>
  <si>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</si>
  <si>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</si>
  <si>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</si>
  <si>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</si>
  <si>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</si>
  <si>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</si>
  <si>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</si>
  <si>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</si>
  <si>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</si>
  <si>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</si>
  <si>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</si>
  <si>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</si>
  <si>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宮城県山元町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</si>
  <si>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</si>
  <si>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</si>
  <si>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</si>
  <si>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</si>
  <si>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</si>
  <si>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</si>
  <si>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</si>
  <si>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</si>
  <si>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</si>
  <si>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</si>
  <si>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</si>
  <si>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</si>
  <si>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</si>
  <si>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</si>
  <si>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</si>
  <si>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</si>
  <si>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</si>
  <si>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</si>
  <si>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</si>
  <si>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</si>
  <si>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</si>
  <si>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</si>
  <si>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</si>
  <si>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</si>
  <si>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</si>
  <si>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</si>
  <si>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</si>
  <si>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</si>
  <si>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</si>
  <si>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</si>
  <si>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</si>
  <si>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</si>
  <si>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</si>
  <si>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</si>
  <si>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</si>
  <si>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</si>
  <si>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</si>
  <si>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</si>
  <si>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</si>
  <si>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</si>
  <si>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</si>
  <si>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</si>
  <si>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</si>
  <si>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</si>
  <si>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</si>
  <si>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</si>
  <si>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</si>
  <si>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</si>
  <si>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</si>
  <si>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</si>
  <si>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</si>
  <si>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</si>
  <si>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</si>
  <si>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</si>
  <si>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</si>
  <si>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</si>
  <si>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</si>
  <si>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</si>
  <si>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</si>
  <si>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</si>
  <si>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</si>
  <si>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</si>
  <si>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</si>
  <si>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</si>
  <si>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</si>
  <si>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</si>
  <si>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</si>
  <si>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</si>
  <si>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</si>
  <si>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</si>
  <si>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</si>
  <si>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</si>
  <si>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</si>
  <si>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</si>
  <si>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</si>
  <si>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</si>
  <si>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</si>
  <si>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</si>
  <si>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</si>
  <si>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</si>
  <si>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</si>
  <si>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</si>
  <si>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</si>
  <si>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</si>
  <si>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</si>
  <si>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</si>
  <si>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</si>
  <si>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</si>
  <si>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</si>
  <si>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</si>
  <si>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</si>
  <si>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</si>
  <si>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</si>
  <si>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</si>
  <si>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</si>
  <si>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</si>
  <si>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</si>
  <si>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</si>
  <si>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</si>
  <si>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</si>
  <si>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</si>
  <si>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</si>
  <si>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</si>
  <si>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</si>
  <si>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</si>
  <si>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</si>
  <si>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</si>
  <si>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</si>
  <si>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</si>
  <si>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</si>
  <si>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</si>
  <si>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</si>
  <si>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</si>
  <si>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</si>
  <si>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</si>
  <si>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</si>
  <si>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</si>
  <si>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</si>
  <si>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</si>
  <si>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</si>
  <si>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</si>
  <si>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</si>
  <si>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</si>
  <si>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</si>
  <si>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</si>
  <si>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</si>
  <si>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</si>
  <si>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</si>
  <si>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</si>
  <si>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</si>
  <si>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</si>
  <si>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</si>
  <si>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</si>
  <si>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</si>
  <si>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</si>
  <si>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</si>
  <si>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</si>
  <si>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</si>
  <si>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</si>
  <si>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</si>
  <si>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</si>
  <si>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</si>
  <si>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</si>
  <si>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</si>
  <si>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</si>
  <si>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</si>
  <si>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</si>
  <si>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</si>
  <si>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</si>
  <si>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</si>
  <si>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</si>
  <si>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</si>
  <si>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</si>
  <si>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宮城県山元町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</si>
  <si>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</si>
  <si>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</si>
  <si>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</si>
  <si>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</si>
  <si>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</si>
  <si>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</si>
  <si>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</si>
  <si>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</si>
  <si>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</si>
  <si>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</si>
  <si>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</si>
  <si>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</si>
  <si>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</si>
  <si>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</si>
  <si>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</si>
  <si>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</si>
  <si>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</si>
  <si>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</si>
  <si>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</si>
  <si>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</si>
  <si>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</si>
  <si>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</si>
  <si>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</si>
  <si>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</si>
  <si>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</si>
  <si>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</si>
  <si>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</si>
  <si>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</si>
  <si>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</si>
  <si>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</si>
  <si>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</si>
  <si>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</si>
  <si>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</si>
  <si>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</si>
  <si>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</si>
  <si>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</si>
  <si>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</si>
  <si>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</si>
  <si>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</si>
  <si>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</si>
  <si>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</si>
  <si>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</si>
  <si>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</si>
  <si>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</si>
  <si>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</si>
  <si>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</si>
  <si>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</si>
  <si>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</si>
  <si>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</si>
  <si>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</si>
  <si>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</si>
  <si>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</si>
  <si>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</si>
  <si>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</si>
  <si>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</si>
  <si>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</si>
  <si>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</si>
  <si>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</si>
  <si>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</si>
  <si>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</si>
  <si>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</si>
  <si>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</si>
  <si>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</si>
  <si>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</si>
  <si>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</si>
  <si>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</si>
  <si>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</si>
  <si>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</si>
  <si>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</si>
  <si>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</si>
  <si>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</si>
  <si>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</si>
  <si>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</si>
  <si>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</si>
  <si>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</si>
  <si>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</si>
  <si>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</si>
  <si>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</si>
  <si>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</si>
  <si>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</si>
  <si>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</si>
  <si>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</si>
  <si>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</si>
  <si>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</si>
  <si>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</si>
  <si>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</si>
  <si>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</si>
  <si>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</si>
  <si>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</si>
  <si>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</si>
  <si>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</si>
  <si>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</si>
  <si>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</si>
  <si>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</si>
  <si>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</si>
  <si>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</si>
  <si>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</si>
  <si>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</si>
  <si>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</si>
  <si>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</si>
  <si>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</si>
  <si>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</si>
  <si>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</si>
  <si>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</si>
  <si>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</si>
  <si>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</si>
  <si>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</si>
  <si>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</si>
  <si>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</si>
  <si>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</si>
  <si>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</si>
  <si>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</si>
  <si>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</si>
  <si>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</si>
  <si>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</si>
  <si>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</si>
  <si>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</si>
  <si>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</si>
  <si>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</si>
  <si>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</si>
  <si>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</si>
  <si>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</si>
  <si>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</si>
  <si>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</si>
  <si>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</si>
  <si>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</si>
  <si>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</si>
  <si>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</si>
  <si>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</si>
  <si>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</si>
  <si>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</si>
  <si>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</si>
  <si>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</si>
  <si>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</si>
  <si>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</si>
  <si>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</si>
  <si>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</si>
  <si>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</si>
  <si>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</si>
  <si>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</si>
  <si>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</si>
  <si>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</si>
  <si>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</si>
  <si>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</si>
  <si>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</si>
  <si>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</si>
  <si>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</si>
  <si>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</si>
  <si>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</si>
  <si>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</si>
  <si>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</si>
  <si>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</si>
  <si>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</si>
  <si>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</si>
  <si>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</si>
  <si>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</si>
  <si>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</si>
  <si>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</si>
  <si>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</si>
  <si>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</si>
  <si>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</si>
  <si>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</si>
  <si>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</si>
  <si>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</si>
  <si>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</si>
  <si>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</si>
  <si>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</si>
  <si>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</si>
  <si>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</si>
  <si>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</si>
  <si>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</si>
  <si>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</si>
  <si>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</si>
  <si>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</si>
  <si>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</si>
  <si>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</si>
  <si>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</si>
  <si>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</si>
  <si>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</si>
  <si>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</si>
  <si>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</si>
  <si>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</si>
  <si>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175.24</t>
  </si>
  <si>
    <t>▲ 37.69</t>
  </si>
  <si>
    <t>▲ 91.65</t>
  </si>
  <si>
    <t>▲ 37.73</t>
  </si>
  <si>
    <t>一般会計</t>
  </si>
  <si>
    <t>下水道事業会計</t>
  </si>
  <si>
    <t>介護保険事業特別会計</t>
  </si>
  <si>
    <t>水道事業会計</t>
  </si>
  <si>
    <t>国民健康保険事業特別会計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</si>
  <si>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</si>
  <si>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</si>
  <si>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</si>
  <si>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</si>
  <si>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</si>
  <si>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</si>
  <si>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</si>
  <si>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</si>
  <si>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</si>
  <si>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亘理名取共立衛生処理組合</t>
    <rPh sb="0" eb="2">
      <t>ワタリ</t>
    </rPh>
    <rPh sb="2" eb="4">
      <t>ナトリ</t>
    </rPh>
    <rPh sb="4" eb="6">
      <t>キョウリツ</t>
    </rPh>
    <rPh sb="6" eb="8">
      <t>エイセイ</t>
    </rPh>
    <rPh sb="8" eb="10">
      <t>ショリ</t>
    </rPh>
    <rPh sb="10" eb="12">
      <t>クミアイ</t>
    </rPh>
    <phoneticPr fontId="2"/>
  </si>
  <si>
    <t>宮城県市町村職員退職手当組合</t>
    <rPh sb="0" eb="3">
      <t>ミヤギケン</t>
    </rPh>
    <rPh sb="3" eb="6">
      <t>シチョウソン</t>
    </rPh>
    <rPh sb="6" eb="8">
      <t>ショクイン</t>
    </rPh>
    <rPh sb="8" eb="10">
      <t>タイショク</t>
    </rPh>
    <rPh sb="10" eb="12">
      <t>テアテ</t>
    </rPh>
    <rPh sb="12" eb="14">
      <t>クミアイ</t>
    </rPh>
    <phoneticPr fontId="2"/>
  </si>
  <si>
    <t>宮城県市町村非常勤消防団員補償報償組合</t>
    <rPh sb="0" eb="3">
      <t>ミヤギケン</t>
    </rPh>
    <rPh sb="3" eb="6">
      <t>シチョウソン</t>
    </rPh>
    <rPh sb="6" eb="9">
      <t>ヒジョウキン</t>
    </rPh>
    <rPh sb="9" eb="12">
      <t>ショウボウダン</t>
    </rPh>
    <rPh sb="12" eb="13">
      <t>イン</t>
    </rPh>
    <rPh sb="13" eb="15">
      <t>ホショウ</t>
    </rPh>
    <rPh sb="15" eb="17">
      <t>ホウショウ</t>
    </rPh>
    <rPh sb="17" eb="19">
      <t>クミアイ</t>
    </rPh>
    <phoneticPr fontId="2"/>
  </si>
  <si>
    <t>亘理地区行政事務組合</t>
    <rPh sb="0" eb="2">
      <t>ワタリ</t>
    </rPh>
    <rPh sb="2" eb="4">
      <t>チク</t>
    </rPh>
    <rPh sb="4" eb="6">
      <t>ギョウセイ</t>
    </rPh>
    <rPh sb="6" eb="8">
      <t>ジム</t>
    </rPh>
    <rPh sb="8" eb="10">
      <t>クミアイ</t>
    </rPh>
    <phoneticPr fontId="2"/>
  </si>
  <si>
    <t>宮城県市町村自治振興センター</t>
    <rPh sb="0" eb="3">
      <t>ミヤギケン</t>
    </rPh>
    <rPh sb="3" eb="6">
      <t>シチョウソン</t>
    </rPh>
    <rPh sb="6" eb="8">
      <t>ジチ</t>
    </rPh>
    <rPh sb="8" eb="10">
      <t>シンコウ</t>
    </rPh>
    <phoneticPr fontId="2"/>
  </si>
  <si>
    <t>宮城県後期高齢者医療広域連合</t>
    <rPh sb="0" eb="3">
      <t>ミヤギケン</t>
    </rPh>
    <rPh sb="3" eb="5">
      <t>コウキ</t>
    </rPh>
    <rPh sb="5" eb="8">
      <t>コウレイシャ</t>
    </rPh>
    <rPh sb="8" eb="10">
      <t>イリョウ</t>
    </rPh>
    <rPh sb="10" eb="12">
      <t>コウイキ</t>
    </rPh>
    <rPh sb="12" eb="14">
      <t>レンゴウ</t>
    </rPh>
    <phoneticPr fontId="2"/>
  </si>
  <si>
    <t>宮城県後期高齢者医療事業会計</t>
    <rPh sb="0" eb="3">
      <t>ミヤギケン</t>
    </rPh>
    <rPh sb="3" eb="5">
      <t>コウキ</t>
    </rPh>
    <rPh sb="5" eb="8">
      <t>コウレイシャ</t>
    </rPh>
    <rPh sb="8" eb="10">
      <t>イリョウ</t>
    </rPh>
    <rPh sb="10" eb="12">
      <t>ジギョウ</t>
    </rPh>
    <rPh sb="12" eb="14">
      <t>カイケイ</t>
    </rPh>
    <phoneticPr fontId="2"/>
  </si>
  <si>
    <t>-</t>
    <phoneticPr fontId="2"/>
  </si>
  <si>
    <t>町営住宅基金</t>
    <phoneticPr fontId="19"/>
  </si>
  <si>
    <t>東日本大震災復興交付金基金</t>
    <phoneticPr fontId="19"/>
  </si>
  <si>
    <t>東日本大震災復興基金</t>
    <phoneticPr fontId="19"/>
  </si>
  <si>
    <t>ふるさと振興基金</t>
    <phoneticPr fontId="2"/>
  </si>
  <si>
    <t>地域振興整備基金</t>
    <rPh sb="0" eb="2">
      <t>チイキ</t>
    </rPh>
    <rPh sb="2" eb="4">
      <t>シンコウ</t>
    </rPh>
    <rPh sb="4" eb="6">
      <t>セイビ</t>
    </rPh>
    <rPh sb="6" eb="8">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</si>
</sst>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106092</c:v>
                </c:pt>
                <c:pt idx="1">
                  <c:v>78903</c:v>
                </c:pt>
                <c:pt idx="2">
                  <c:v>82993</c:v>
                </c:pt>
                <c:pt idx="3">
                  <c:v>108252</c:v>
                </c:pt>
                <c:pt idx="4">
                  <c:v>93492</c:v>
                </c:pt>
              </c:numCache>
            </c:numRef>
          </c:val>
          <c:smooth val="0"/>
          <c:extLst>
            <c:ext xmlns:c16="http://schemas.microsoft.com/office/drawing/2014/chart" uri="{C3380CC4-5D6E-409C-BE32-E72D297353CC}">
              <c16:uniqueId val="{00000000-1A21-41F3-8B2F-E843024D581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1070413</c:v>
                </c:pt>
                <c:pt idx="1">
                  <c:v>1271435</c:v>
                </c:pt>
                <c:pt idx="2">
                  <c:v>461723</c:v>
                </c:pt>
                <c:pt idx="3">
                  <c:v>219798</c:v>
                </c:pt>
                <c:pt idx="4">
                  <c:v>311532</c:v>
                </c:pt>
              </c:numCache>
            </c:numRef>
          </c:val>
          <c:smooth val="0"/>
          <c:extLst>
            <c:ext xmlns:c16="http://schemas.microsoft.com/office/drawing/2014/chart" uri="{C3380CC4-5D6E-409C-BE32-E72D297353CC}">
              <c16:uniqueId val="{00000001-1A21-41F3-8B2F-E843024D581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34.43</c:v>
                </c:pt>
                <c:pt idx="1">
                  <c:v>64.3</c:v>
                </c:pt>
                <c:pt idx="2">
                  <c:v>31.93</c:v>
                </c:pt>
                <c:pt idx="3">
                  <c:v>18.510000000000002</c:v>
                </c:pt>
                <c:pt idx="4">
                  <c:v>18.010000000000002</c:v>
                </c:pt>
              </c:numCache>
            </c:numRef>
          </c:val>
          <c:extLst>
            <c:ext xmlns:c16="http://schemas.microsoft.com/office/drawing/2014/chart" uri="{C3380CC4-5D6E-409C-BE32-E72D297353CC}">
              <c16:uniqueId val="{00000000-A3FC-4CC7-9C5A-43FFA7FF70F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162.79</c:v>
                </c:pt>
                <c:pt idx="1">
                  <c:v>170.7</c:v>
                </c:pt>
                <c:pt idx="2">
                  <c:v>207.43</c:v>
                </c:pt>
                <c:pt idx="3">
                  <c:v>144.57</c:v>
                </c:pt>
                <c:pt idx="4">
                  <c:v>120.57</c:v>
                </c:pt>
              </c:numCache>
            </c:numRef>
          </c:val>
          <c:extLst>
            <c:ext xmlns:c16="http://schemas.microsoft.com/office/drawing/2014/chart" uri="{C3380CC4-5D6E-409C-BE32-E72D297353CC}">
              <c16:uniqueId val="{00000001-A3FC-4CC7-9C5A-43FFA7FF70F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-175.24</c:v>
                </c:pt>
                <c:pt idx="1">
                  <c:v>11.72</c:v>
                </c:pt>
                <c:pt idx="2">
                  <c:v>-37.69</c:v>
                </c:pt>
                <c:pt idx="3">
                  <c:v>-91.65</c:v>
                </c:pt>
                <c:pt idx="4">
                  <c:v>-37.729999999999997</c:v>
                </c:pt>
              </c:numCache>
            </c:numRef>
          </c:val>
          <c:smooth val="0"/>
          <c:extLst>
            <c:ext xmlns:c16="http://schemas.microsoft.com/office/drawing/2014/chart" uri="{C3380CC4-5D6E-409C-BE32-E72D297353CC}">
              <c16:uniqueId val="{00000002-A3FC-4CC7-9C5A-43FFA7FF70F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8E9-4251-8C31-3F5DC65BAF8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8E9-4251-8C31-3F5DC65BAF8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8E9-4251-8C31-3F5DC65BAF8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8E9-4251-8C31-3F5DC65BAF8A}"/>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0.02</c:v>
                </c:pt>
                <c:pt idx="2">
                  <c:v>#N/A</c:v>
                </c:pt>
                <c:pt idx="3">
                  <c:v>0.06</c:v>
                </c:pt>
                <c:pt idx="4">
                  <c:v>#N/A</c:v>
                </c:pt>
                <c:pt idx="5">
                  <c:v>0.03</c:v>
                </c:pt>
                <c:pt idx="6">
                  <c:v>#N/A</c:v>
                </c:pt>
                <c:pt idx="7">
                  <c:v>0.04</c:v>
                </c:pt>
                <c:pt idx="8">
                  <c:v>#N/A</c:v>
                </c:pt>
                <c:pt idx="9">
                  <c:v>0.06</c:v>
                </c:pt>
              </c:numCache>
            </c:numRef>
          </c:val>
          <c:extLst>
            <c:ext xmlns:c16="http://schemas.microsoft.com/office/drawing/2014/chart" uri="{C3380CC4-5D6E-409C-BE32-E72D297353CC}">
              <c16:uniqueId val="{00000004-38E9-4251-8C31-3F5DC65BAF8A}"/>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2.9</c:v>
                </c:pt>
                <c:pt idx="2">
                  <c:v>#N/A</c:v>
                </c:pt>
                <c:pt idx="3">
                  <c:v>3.87</c:v>
                </c:pt>
                <c:pt idx="4">
                  <c:v>#N/A</c:v>
                </c:pt>
                <c:pt idx="5">
                  <c:v>2.7</c:v>
                </c:pt>
                <c:pt idx="6">
                  <c:v>#N/A</c:v>
                </c:pt>
                <c:pt idx="7">
                  <c:v>1.26</c:v>
                </c:pt>
                <c:pt idx="8">
                  <c:v>#N/A</c:v>
                </c:pt>
                <c:pt idx="9">
                  <c:v>1.76</c:v>
                </c:pt>
              </c:numCache>
            </c:numRef>
          </c:val>
          <c:extLst>
            <c:ext xmlns:c16="http://schemas.microsoft.com/office/drawing/2014/chart" uri="{C3380CC4-5D6E-409C-BE32-E72D297353CC}">
              <c16:uniqueId val="{00000005-38E9-4251-8C31-3F5DC65BAF8A}"/>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c:v>
                </c:pt>
                <c:pt idx="2">
                  <c:v>#N/A</c:v>
                </c:pt>
                <c:pt idx="3">
                  <c:v>0.55000000000000004</c:v>
                </c:pt>
                <c:pt idx="4">
                  <c:v>#N/A</c:v>
                </c:pt>
                <c:pt idx="5">
                  <c:v>3.36</c:v>
                </c:pt>
                <c:pt idx="6">
                  <c:v>#N/A</c:v>
                </c:pt>
                <c:pt idx="7">
                  <c:v>3.78</c:v>
                </c:pt>
                <c:pt idx="8">
                  <c:v>#N/A</c:v>
                </c:pt>
                <c:pt idx="9">
                  <c:v>2.66</c:v>
                </c:pt>
              </c:numCache>
            </c:numRef>
          </c:val>
          <c:extLst>
            <c:ext xmlns:c16="http://schemas.microsoft.com/office/drawing/2014/chart" uri="{C3380CC4-5D6E-409C-BE32-E72D297353CC}">
              <c16:uniqueId val="{00000006-38E9-4251-8C31-3F5DC65BAF8A}"/>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0.54</c:v>
                </c:pt>
                <c:pt idx="2">
                  <c:v>#N/A</c:v>
                </c:pt>
                <c:pt idx="3">
                  <c:v>1.54</c:v>
                </c:pt>
                <c:pt idx="4">
                  <c:v>#N/A</c:v>
                </c:pt>
                <c:pt idx="5">
                  <c:v>1.27</c:v>
                </c:pt>
                <c:pt idx="6">
                  <c:v>#N/A</c:v>
                </c:pt>
                <c:pt idx="7">
                  <c:v>2.2200000000000002</c:v>
                </c:pt>
                <c:pt idx="8">
                  <c:v>#N/A</c:v>
                </c:pt>
                <c:pt idx="9">
                  <c:v>2.81</c:v>
                </c:pt>
              </c:numCache>
            </c:numRef>
          </c:val>
          <c:extLst>
            <c:ext xmlns:c16="http://schemas.microsoft.com/office/drawing/2014/chart" uri="{C3380CC4-5D6E-409C-BE32-E72D297353CC}">
              <c16:uniqueId val="{00000007-38E9-4251-8C31-3F5DC65BAF8A}"/>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c:v>
                </c:pt>
                <c:pt idx="2">
                  <c:v>#N/A</c:v>
                </c:pt>
                <c:pt idx="3">
                  <c:v>0</c:v>
                </c:pt>
                <c:pt idx="4">
                  <c:v>#N/A</c:v>
                </c:pt>
                <c:pt idx="5">
                  <c:v>6.37</c:v>
                </c:pt>
                <c:pt idx="6">
                  <c:v>#N/A</c:v>
                </c:pt>
                <c:pt idx="7">
                  <c:v>7.5</c:v>
                </c:pt>
                <c:pt idx="8">
                  <c:v>#N/A</c:v>
                </c:pt>
                <c:pt idx="9">
                  <c:v>3.9</c:v>
                </c:pt>
              </c:numCache>
            </c:numRef>
          </c:val>
          <c:extLst>
            <c:ext xmlns:c16="http://schemas.microsoft.com/office/drawing/2014/chart" uri="{C3380CC4-5D6E-409C-BE32-E72D297353CC}">
              <c16:uniqueId val="{00000008-38E9-4251-8C31-3F5DC65BAF8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34.42</c:v>
                </c:pt>
                <c:pt idx="2">
                  <c:v>#N/A</c:v>
                </c:pt>
                <c:pt idx="3">
                  <c:v>64.3</c:v>
                </c:pt>
                <c:pt idx="4">
                  <c:v>#N/A</c:v>
                </c:pt>
                <c:pt idx="5">
                  <c:v>31.93</c:v>
                </c:pt>
                <c:pt idx="6">
                  <c:v>#N/A</c:v>
                </c:pt>
                <c:pt idx="7">
                  <c:v>18.5</c:v>
                </c:pt>
                <c:pt idx="8">
                  <c:v>#N/A</c:v>
                </c:pt>
                <c:pt idx="9">
                  <c:v>18</c:v>
                </c:pt>
              </c:numCache>
            </c:numRef>
          </c:val>
          <c:extLst>
            <c:ext xmlns:c16="http://schemas.microsoft.com/office/drawing/2014/chart" uri="{C3380CC4-5D6E-409C-BE32-E72D297353CC}">
              <c16:uniqueId val="{00000009-38E9-4251-8C31-3F5DC65BAF8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573</c:v>
                </c:pt>
                <c:pt idx="5">
                  <c:v>566</c:v>
                </c:pt>
                <c:pt idx="8">
                  <c:v>553</c:v>
                </c:pt>
                <c:pt idx="11">
                  <c:v>577</c:v>
                </c:pt>
                <c:pt idx="14">
                  <c:v>582</c:v>
                </c:pt>
              </c:numCache>
            </c:numRef>
          </c:val>
          <c:extLst>
            <c:ext xmlns:c16="http://schemas.microsoft.com/office/drawing/2014/chart" uri="{C3380CC4-5D6E-409C-BE32-E72D297353CC}">
              <c16:uniqueId val="{00000000-CFC7-4758-AC71-E7D4A9595AC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FC7-4758-AC71-E7D4A9595AC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65</c:v>
                </c:pt>
                <c:pt idx="3">
                  <c:v>65</c:v>
                </c:pt>
                <c:pt idx="6">
                  <c:v>65</c:v>
                </c:pt>
                <c:pt idx="9">
                  <c:v>0</c:v>
                </c:pt>
                <c:pt idx="12">
                  <c:v>0</c:v>
                </c:pt>
              </c:numCache>
            </c:numRef>
          </c:val>
          <c:extLst>
            <c:ext xmlns:c16="http://schemas.microsoft.com/office/drawing/2014/chart" uri="{C3380CC4-5D6E-409C-BE32-E72D297353CC}">
              <c16:uniqueId val="{00000002-CFC7-4758-AC71-E7D4A9595AC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8</c:v>
                </c:pt>
                <c:pt idx="3">
                  <c:v>7</c:v>
                </c:pt>
                <c:pt idx="6">
                  <c:v>7</c:v>
                </c:pt>
                <c:pt idx="9">
                  <c:v>6</c:v>
                </c:pt>
                <c:pt idx="12">
                  <c:v>7</c:v>
                </c:pt>
              </c:numCache>
            </c:numRef>
          </c:val>
          <c:extLst>
            <c:ext xmlns:c16="http://schemas.microsoft.com/office/drawing/2014/chart" uri="{C3380CC4-5D6E-409C-BE32-E72D297353CC}">
              <c16:uniqueId val="{00000003-CFC7-4758-AC71-E7D4A9595AC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430</c:v>
                </c:pt>
                <c:pt idx="3">
                  <c:v>346</c:v>
                </c:pt>
                <c:pt idx="6">
                  <c:v>362</c:v>
                </c:pt>
                <c:pt idx="9">
                  <c:v>319</c:v>
                </c:pt>
                <c:pt idx="12">
                  <c:v>305</c:v>
                </c:pt>
              </c:numCache>
            </c:numRef>
          </c:val>
          <c:extLst>
            <c:ext xmlns:c16="http://schemas.microsoft.com/office/drawing/2014/chart" uri="{C3380CC4-5D6E-409C-BE32-E72D297353CC}">
              <c16:uniqueId val="{00000004-CFC7-4758-AC71-E7D4A9595AC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FC7-4758-AC71-E7D4A9595AC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FC7-4758-AC71-E7D4A9595AC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550</c:v>
                </c:pt>
                <c:pt idx="3">
                  <c:v>527</c:v>
                </c:pt>
                <c:pt idx="6">
                  <c:v>562</c:v>
                </c:pt>
                <c:pt idx="9">
                  <c:v>550</c:v>
                </c:pt>
                <c:pt idx="12">
                  <c:v>568</c:v>
                </c:pt>
              </c:numCache>
            </c:numRef>
          </c:val>
          <c:extLst>
            <c:ext xmlns:c16="http://schemas.microsoft.com/office/drawing/2014/chart" uri="{C3380CC4-5D6E-409C-BE32-E72D297353CC}">
              <c16:uniqueId val="{00000007-CFC7-4758-AC71-E7D4A9595AC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480</c:v>
                </c:pt>
                <c:pt idx="2">
                  <c:v>#N/A</c:v>
                </c:pt>
                <c:pt idx="3">
                  <c:v>#N/A</c:v>
                </c:pt>
                <c:pt idx="4">
                  <c:v>379</c:v>
                </c:pt>
                <c:pt idx="5">
                  <c:v>#N/A</c:v>
                </c:pt>
                <c:pt idx="6">
                  <c:v>#N/A</c:v>
                </c:pt>
                <c:pt idx="7">
                  <c:v>443</c:v>
                </c:pt>
                <c:pt idx="8">
                  <c:v>#N/A</c:v>
                </c:pt>
                <c:pt idx="9">
                  <c:v>#N/A</c:v>
                </c:pt>
                <c:pt idx="10">
                  <c:v>298</c:v>
                </c:pt>
                <c:pt idx="11">
                  <c:v>#N/A</c:v>
                </c:pt>
                <c:pt idx="12">
                  <c:v>#N/A</c:v>
                </c:pt>
                <c:pt idx="13">
                  <c:v>298</c:v>
                </c:pt>
                <c:pt idx="14">
                  <c:v>#N/A</c:v>
                </c:pt>
              </c:numCache>
            </c:numRef>
          </c:val>
          <c:smooth val="0"/>
          <c:extLst>
            <c:ext xmlns:c16="http://schemas.microsoft.com/office/drawing/2014/chart" uri="{C3380CC4-5D6E-409C-BE32-E72D297353CC}">
              <c16:uniqueId val="{00000008-CFC7-4758-AC71-E7D4A9595AC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6414</c:v>
                </c:pt>
                <c:pt idx="5">
                  <c:v>6525</c:v>
                </c:pt>
                <c:pt idx="8">
                  <c:v>6688</c:v>
                </c:pt>
                <c:pt idx="11">
                  <c:v>6899</c:v>
                </c:pt>
                <c:pt idx="14">
                  <c:v>7315</c:v>
                </c:pt>
              </c:numCache>
            </c:numRef>
          </c:val>
          <c:extLst>
            <c:ext xmlns:c16="http://schemas.microsoft.com/office/drawing/2014/chart" uri="{C3380CC4-5D6E-409C-BE32-E72D297353CC}">
              <c16:uniqueId val="{00000000-DE6A-41D0-AA76-46F3C0C7E0A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630</c:v>
                </c:pt>
                <c:pt idx="5">
                  <c:v>1192</c:v>
                </c:pt>
                <c:pt idx="8">
                  <c:v>1473</c:v>
                </c:pt>
                <c:pt idx="11">
                  <c:v>1921</c:v>
                </c:pt>
                <c:pt idx="14">
                  <c:v>1823</c:v>
                </c:pt>
              </c:numCache>
            </c:numRef>
          </c:val>
          <c:extLst>
            <c:ext xmlns:c16="http://schemas.microsoft.com/office/drawing/2014/chart" uri="{C3380CC4-5D6E-409C-BE32-E72D297353CC}">
              <c16:uniqueId val="{00000001-DE6A-41D0-AA76-46F3C0C7E0A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8841</c:v>
                </c:pt>
                <c:pt idx="5">
                  <c:v>10114</c:v>
                </c:pt>
                <c:pt idx="8">
                  <c:v>11807</c:v>
                </c:pt>
                <c:pt idx="11">
                  <c:v>9917</c:v>
                </c:pt>
                <c:pt idx="14">
                  <c:v>9288</c:v>
                </c:pt>
              </c:numCache>
            </c:numRef>
          </c:val>
          <c:extLst>
            <c:ext xmlns:c16="http://schemas.microsoft.com/office/drawing/2014/chart" uri="{C3380CC4-5D6E-409C-BE32-E72D297353CC}">
              <c16:uniqueId val="{00000002-DE6A-41D0-AA76-46F3C0C7E0A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E6A-41D0-AA76-46F3C0C7E0A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E6A-41D0-AA76-46F3C0C7E0A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1</c:v>
                </c:pt>
                <c:pt idx="6">
                  <c:v>0</c:v>
                </c:pt>
                <c:pt idx="9">
                  <c:v>0</c:v>
                </c:pt>
                <c:pt idx="12">
                  <c:v>0</c:v>
                </c:pt>
              </c:numCache>
            </c:numRef>
          </c:val>
          <c:extLst>
            <c:ext xmlns:c16="http://schemas.microsoft.com/office/drawing/2014/chart" uri="{C3380CC4-5D6E-409C-BE32-E72D297353CC}">
              <c16:uniqueId val="{00000005-DE6A-41D0-AA76-46F3C0C7E0A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1197</c:v>
                </c:pt>
                <c:pt idx="3">
                  <c:v>1162</c:v>
                </c:pt>
                <c:pt idx="6">
                  <c:v>1098</c:v>
                </c:pt>
                <c:pt idx="9">
                  <c:v>999</c:v>
                </c:pt>
                <c:pt idx="12">
                  <c:v>968</c:v>
                </c:pt>
              </c:numCache>
            </c:numRef>
          </c:val>
          <c:extLst>
            <c:ext xmlns:c16="http://schemas.microsoft.com/office/drawing/2014/chart" uri="{C3380CC4-5D6E-409C-BE32-E72D297353CC}">
              <c16:uniqueId val="{00000006-DE6A-41D0-AA76-46F3C0C7E0A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12</c:v>
                </c:pt>
                <c:pt idx="3">
                  <c:v>55</c:v>
                </c:pt>
                <c:pt idx="6">
                  <c:v>54</c:v>
                </c:pt>
                <c:pt idx="9">
                  <c:v>49</c:v>
                </c:pt>
                <c:pt idx="12">
                  <c:v>150</c:v>
                </c:pt>
              </c:numCache>
            </c:numRef>
          </c:val>
          <c:extLst>
            <c:ext xmlns:c16="http://schemas.microsoft.com/office/drawing/2014/chart" uri="{C3380CC4-5D6E-409C-BE32-E72D297353CC}">
              <c16:uniqueId val="{00000007-DE6A-41D0-AA76-46F3C0C7E0A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4077</c:v>
                </c:pt>
                <c:pt idx="3">
                  <c:v>2549</c:v>
                </c:pt>
                <c:pt idx="6">
                  <c:v>4446</c:v>
                </c:pt>
                <c:pt idx="9">
                  <c:v>4231</c:v>
                </c:pt>
                <c:pt idx="12">
                  <c:v>4094</c:v>
                </c:pt>
              </c:numCache>
            </c:numRef>
          </c:val>
          <c:extLst>
            <c:ext xmlns:c16="http://schemas.microsoft.com/office/drawing/2014/chart" uri="{C3380CC4-5D6E-409C-BE32-E72D297353CC}">
              <c16:uniqueId val="{00000008-DE6A-41D0-AA76-46F3C0C7E0A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175</c:v>
                </c:pt>
                <c:pt idx="3">
                  <c:v>118</c:v>
                </c:pt>
                <c:pt idx="6">
                  <c:v>59</c:v>
                </c:pt>
                <c:pt idx="9">
                  <c:v>0</c:v>
                </c:pt>
                <c:pt idx="12">
                  <c:v>0</c:v>
                </c:pt>
              </c:numCache>
            </c:numRef>
          </c:val>
          <c:extLst>
            <c:ext xmlns:c16="http://schemas.microsoft.com/office/drawing/2014/chart" uri="{C3380CC4-5D6E-409C-BE32-E72D297353CC}">
              <c16:uniqueId val="{00000009-DE6A-41D0-AA76-46F3C0C7E0A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6047</c:v>
                </c:pt>
                <c:pt idx="3">
                  <c:v>6277</c:v>
                </c:pt>
                <c:pt idx="6">
                  <c:v>6856</c:v>
                </c:pt>
                <c:pt idx="9">
                  <c:v>7200</c:v>
                </c:pt>
                <c:pt idx="12">
                  <c:v>7255</c:v>
                </c:pt>
              </c:numCache>
            </c:numRef>
          </c:val>
          <c:extLst>
            <c:ext xmlns:c16="http://schemas.microsoft.com/office/drawing/2014/chart" uri="{C3380CC4-5D6E-409C-BE32-E72D297353CC}">
              <c16:uniqueId val="{0000000A-DE6A-41D0-AA76-46F3C0C7E0A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E6A-41D0-AA76-46F3C0C7E0A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8276</c:v>
                </c:pt>
                <c:pt idx="1">
                  <c:v>5783</c:v>
                </c:pt>
                <c:pt idx="2">
                  <c:v>4735</c:v>
                </c:pt>
              </c:numCache>
            </c:numRef>
          </c:val>
          <c:extLst>
            <c:ext xmlns:c16="http://schemas.microsoft.com/office/drawing/2014/chart" uri="{C3380CC4-5D6E-409C-BE32-E72D297353CC}">
              <c16:uniqueId val="{00000000-CBFE-42DB-907A-5D87A1A066A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520</c:v>
                </c:pt>
                <c:pt idx="1">
                  <c:v>520</c:v>
                </c:pt>
                <c:pt idx="2">
                  <c:v>521</c:v>
                </c:pt>
              </c:numCache>
            </c:numRef>
          </c:val>
          <c:extLst>
            <c:ext xmlns:c16="http://schemas.microsoft.com/office/drawing/2014/chart" uri="{C3380CC4-5D6E-409C-BE32-E72D297353CC}">
              <c16:uniqueId val="{00000001-CBFE-42DB-907A-5D87A1A066A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12109</c:v>
                </c:pt>
                <c:pt idx="1">
                  <c:v>7802</c:v>
                </c:pt>
                <c:pt idx="2">
                  <c:v>7063</c:v>
                </c:pt>
              </c:numCache>
            </c:numRef>
          </c:val>
          <c:extLst>
            <c:ext xmlns:c16="http://schemas.microsoft.com/office/drawing/2014/chart" uri="{C3380CC4-5D6E-409C-BE32-E72D297353CC}">
              <c16:uniqueId val="{00000002-CBFE-42DB-907A-5D87A1A066A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宮城県山元町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ea"/>
              <a:ea typeface="+mn-ea"/>
              <a:cs typeface="+mn-cs"/>
            </a:rPr>
            <a:t>　償還金について、一般会計ではほぼ同水準で推移してきたが、東日本大震災による被災施設の繰上償還を行ったことに加え、震災前より行財政改革の一環として公債費の抑制を図ってきたことや過去に借入れた教育施設関係の地方債や</a:t>
          </a:r>
          <a:r>
            <a:rPr lang="ja-JP" altLang="ja-JP" sz="1100">
              <a:solidFill>
                <a:schemeClr val="dk1"/>
              </a:solidFill>
              <a:effectLst/>
              <a:latin typeface="+mn-ea"/>
              <a:ea typeface="+mn-ea"/>
              <a:cs typeface="+mn-cs"/>
            </a:rPr>
            <a:t>臨時地方道整備事業</a:t>
          </a:r>
          <a:r>
            <a:rPr kumimoji="1" lang="ja-JP" altLang="ja-JP" sz="1100">
              <a:solidFill>
                <a:schemeClr val="dk1"/>
              </a:solidFill>
              <a:effectLst/>
              <a:latin typeface="+mn-ea"/>
              <a:ea typeface="+mn-ea"/>
              <a:cs typeface="+mn-cs"/>
            </a:rPr>
            <a:t>等の償還が完了年度を迎えたこともあり、</a:t>
          </a:r>
          <a:r>
            <a:rPr kumimoji="1" lang="en-US" altLang="ja-JP" sz="1100">
              <a:solidFill>
                <a:schemeClr val="dk1"/>
              </a:solidFill>
              <a:effectLst/>
              <a:latin typeface="+mn-ea"/>
              <a:ea typeface="+mn-ea"/>
              <a:cs typeface="+mn-cs"/>
            </a:rPr>
            <a:t>H28</a:t>
          </a:r>
          <a:r>
            <a:rPr kumimoji="1" lang="ja-JP" altLang="ja-JP" sz="1100">
              <a:solidFill>
                <a:schemeClr val="dk1"/>
              </a:solidFill>
              <a:effectLst/>
              <a:latin typeface="+mn-ea"/>
              <a:ea typeface="+mn-ea"/>
              <a:cs typeface="+mn-cs"/>
            </a:rPr>
            <a:t>年度までは減少していた。しかし、</a:t>
          </a:r>
          <a:r>
            <a:rPr kumimoji="1" lang="en-US" altLang="ja-JP" sz="1100">
              <a:solidFill>
                <a:schemeClr val="dk1"/>
              </a:solidFill>
              <a:effectLst/>
              <a:latin typeface="+mn-ea"/>
              <a:ea typeface="+mn-ea"/>
              <a:cs typeface="+mn-cs"/>
            </a:rPr>
            <a:t>H29</a:t>
          </a:r>
          <a:r>
            <a:rPr kumimoji="1" lang="ja-JP" altLang="ja-JP" sz="1100">
              <a:solidFill>
                <a:schemeClr val="dk1"/>
              </a:solidFill>
              <a:effectLst/>
              <a:latin typeface="+mn-ea"/>
              <a:ea typeface="+mn-ea"/>
              <a:cs typeface="+mn-cs"/>
            </a:rPr>
            <a:t>年度からは</a:t>
          </a:r>
          <a:r>
            <a:rPr lang="ja-JP" altLang="ja-JP" sz="1100">
              <a:solidFill>
                <a:schemeClr val="dk1"/>
              </a:solidFill>
              <a:effectLst/>
              <a:latin typeface="+mn-ea"/>
              <a:ea typeface="+mn-ea"/>
              <a:cs typeface="+mn-cs"/>
            </a:rPr>
            <a:t>復興公営住宅建設事業等の本償還が開始となったため、増加に転じている</a:t>
          </a:r>
          <a:r>
            <a:rPr kumimoji="1" lang="ja-JP" altLang="ja-JP" sz="1100">
              <a:solidFill>
                <a:schemeClr val="dk1"/>
              </a:solidFill>
              <a:effectLst/>
              <a:latin typeface="+mn-ea"/>
              <a:ea typeface="+mn-ea"/>
              <a:cs typeface="+mn-cs"/>
            </a:rPr>
            <a:t>。</a:t>
          </a:r>
          <a:endParaRPr lang="ja-JP" altLang="ja-JP" sz="1400">
            <a:effectLst/>
            <a:latin typeface="+mn-ea"/>
            <a:ea typeface="+mn-ea"/>
          </a:endParaRPr>
        </a:p>
        <a:p>
          <a:r>
            <a:rPr kumimoji="1" lang="ja-JP" altLang="ja-JP" sz="1100">
              <a:solidFill>
                <a:schemeClr val="dk1"/>
              </a:solidFill>
              <a:effectLst/>
              <a:latin typeface="+mn-ea"/>
              <a:ea typeface="+mn-ea"/>
              <a:cs typeface="+mn-cs"/>
            </a:rPr>
            <a:t>　今後は、新庁舎建設事業等の復興事業や</a:t>
          </a:r>
          <a:r>
            <a:rPr kumimoji="1" lang="en-US" altLang="ja-JP" sz="1100">
              <a:solidFill>
                <a:schemeClr val="dk1"/>
              </a:solidFill>
              <a:effectLst/>
              <a:latin typeface="+mn-ea"/>
              <a:ea typeface="+mn-ea"/>
              <a:cs typeface="+mn-cs"/>
            </a:rPr>
            <a:t>H29</a:t>
          </a:r>
          <a:r>
            <a:rPr kumimoji="1" lang="ja-JP" altLang="ja-JP" sz="1100">
              <a:solidFill>
                <a:schemeClr val="dk1"/>
              </a:solidFill>
              <a:effectLst/>
              <a:latin typeface="+mn-ea"/>
              <a:ea typeface="+mn-ea"/>
              <a:cs typeface="+mn-cs"/>
            </a:rPr>
            <a:t>年度</a:t>
          </a:r>
          <a:r>
            <a:rPr lang="ja-JP" altLang="ja-JP" sz="1100">
              <a:solidFill>
                <a:schemeClr val="dk1"/>
              </a:solidFill>
              <a:effectLst/>
              <a:latin typeface="+mn-ea"/>
              <a:ea typeface="+mn-ea"/>
              <a:cs typeface="+mn-cs"/>
            </a:rPr>
            <a:t>に過疎地域に指定されたことによる各種過疎対策事業の財源として多額の地方債発行が見込まれていること等</a:t>
          </a:r>
          <a:r>
            <a:rPr lang="ja-JP" altLang="en-US" sz="1100">
              <a:solidFill>
                <a:schemeClr val="dk1"/>
              </a:solidFill>
              <a:effectLst/>
              <a:latin typeface="+mn-ea"/>
              <a:ea typeface="+mn-ea"/>
              <a:cs typeface="+mn-cs"/>
            </a:rPr>
            <a:t>が</a:t>
          </a:r>
          <a:r>
            <a:rPr kumimoji="1" lang="ja-JP" altLang="ja-JP" sz="1100">
              <a:solidFill>
                <a:schemeClr val="dk1"/>
              </a:solidFill>
              <a:effectLst/>
              <a:latin typeface="+mn-ea"/>
              <a:ea typeface="+mn-ea"/>
              <a:cs typeface="+mn-cs"/>
            </a:rPr>
            <a:t>数値の増加に影響を与える見込である。</a:t>
          </a:r>
          <a:endParaRPr lang="ja-JP" altLang="ja-JP" sz="1400">
            <a:effectLst/>
            <a:latin typeface="+mn-ea"/>
            <a:ea typeface="+mn-ea"/>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満期一括償還地方債の利用はない。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宮城県山元町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mn-ea"/>
              <a:ea typeface="+mn-ea"/>
              <a:cs typeface="+mn-cs"/>
            </a:rPr>
            <a:t>東日本大震災に関連する金額が数値に大きく影響し、復興に関連する財源の一時的な積み上げにより、将来負担比率がマイナスに見える状況となっている。</a:t>
          </a:r>
          <a:endParaRPr lang="ja-JP" altLang="ja-JP" sz="1400">
            <a:effectLst/>
            <a:latin typeface="+mn-ea"/>
            <a:ea typeface="+mn-ea"/>
          </a:endParaRPr>
        </a:p>
        <a:p>
          <a:r>
            <a:rPr kumimoji="1" lang="ja-JP" altLang="ja-JP" sz="1100">
              <a:solidFill>
                <a:schemeClr val="dk1"/>
              </a:solidFill>
              <a:effectLst/>
              <a:latin typeface="+mn-ea"/>
              <a:ea typeface="+mn-ea"/>
              <a:cs typeface="+mn-cs"/>
            </a:rPr>
            <a:t>　一般会計の地方債残高が増加しているのは復興公営住宅整備の借入を実施していることに起因するものであり、充当可能基金については、震災による復旧・復興関連事業や地方税の減収補填分が震災復興特別交付税で措置されたことや、</a:t>
          </a:r>
          <a:r>
            <a:rPr kumimoji="1" lang="ja-JP" altLang="en-US" sz="1100">
              <a:solidFill>
                <a:schemeClr val="dk1"/>
              </a:solidFill>
              <a:effectLst/>
              <a:latin typeface="+mn-ea"/>
              <a:ea typeface="+mn-ea"/>
              <a:cs typeface="+mn-cs"/>
            </a:rPr>
            <a:t>Ｈ</a:t>
          </a:r>
          <a:r>
            <a:rPr kumimoji="1" lang="en-US" altLang="ja-JP" sz="1100">
              <a:solidFill>
                <a:schemeClr val="dk1"/>
              </a:solidFill>
              <a:effectLst/>
              <a:latin typeface="+mn-ea"/>
              <a:ea typeface="+mn-ea"/>
              <a:cs typeface="+mn-cs"/>
            </a:rPr>
            <a:t>28</a:t>
          </a:r>
          <a:r>
            <a:rPr kumimoji="1" lang="ja-JP" altLang="en-US" sz="1100">
              <a:solidFill>
                <a:schemeClr val="dk1"/>
              </a:solidFill>
              <a:effectLst/>
              <a:latin typeface="+mn-ea"/>
              <a:ea typeface="+mn-ea"/>
              <a:cs typeface="+mn-cs"/>
            </a:rPr>
            <a:t>年度に</a:t>
          </a:r>
          <a:r>
            <a:rPr kumimoji="1" lang="en-US" altLang="ja-JP"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町営住宅基金</a:t>
          </a:r>
          <a:r>
            <a:rPr kumimoji="1" lang="en-US" altLang="ja-JP"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を創設したことに伴い増となっている。今後は、復興事業の終息とともに減少に進む見通し。また、複数年に渡り実施する復興事業もピークを迎え、債務負担行為額に基づく支出予定額も減となった。</a:t>
          </a:r>
          <a:endParaRPr lang="ja-JP" altLang="ja-JP" sz="1400">
            <a:effectLst/>
            <a:latin typeface="+mn-ea"/>
            <a:ea typeface="+mn-ea"/>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宮城県山元町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台風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号災害に伴う応急復旧費等に伴う財政出動により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億円の減となった。また、その他特定目的基金については、その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約半数</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が東日本大震災復興交付金基金・東日本大震災復興基金を始めとする復興・復旧事業に係る基金となっていることから、復興・創生期間の終了が近づくにつれて事業の完了を迎えており徐々に減少している。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en-US" altLang="ja-JP" sz="1300">
            <a:effectLst/>
            <a:latin typeface="ＭＳ ゴシック" panose="020B0609070205080204" pitchFamily="49" charset="-128"/>
            <a:ea typeface="ＭＳ ゴシック" panose="020B0609070205080204" pitchFamily="49" charset="-128"/>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一時的に積み上がっていた震災復興特別交付税等の精算が始まっていることから、来年度以降も減少していく見通しである。また、東日本大震災復興交付金基金・東日本大震災復興基金についても、既に事業が完了した分から段階的に精算が進められていることから、今後とも減少傾向を示すものと考えている。いずれの基金も復興の終息に伴い、徐々に震災前の水準に戻っていくことが予測されることから、より一層適正な管理に努め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東日本大震災復興交付金基金については、復興関連事業が複数年度に渡って実施されることから、単年度予算の枠に縛られずに弾力的かつきめ細やかな事業実施に要する経費の財源に充てるために創設されたもの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東日本大震災復興基金については、復興に関連する財源を積み立てるために創設されたものであり、本町の震災復興のため全国の皆様から頂いた寄附金や被災した住宅再建支援に活用している「東日本大震災復興基金交付金」のほか、復興交付金事業のうち、県を通して歳入を受けている「被災地域農業復興総合支援事業」分についても積み立て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町営住宅基金については、震災により新たに建設した復興公営住宅を含め、公営住宅の維持管理費が増加することを見据え、復興公営住宅の家賃に係る減収補填である、家賃低減化・低廉化補助金等を積み立て、修繕等に要する費用及び地方債の償還に充てる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年度に創設されたものである。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東日本大震災復興交付金基金については、前年度から約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億円の減となっており、津波復興拠点整備事業</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新市街地の整備</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、震災遺構整備等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の完了に伴い、段階的に減少している。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東日本大震災復興基金については、津波被災者支援事業等、交付実績により年々減少している。「震災復興寄附金」分については、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震災遺構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整備事業等の復興事業の財源としたため、残高が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台</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町営住宅基金については、現時点では、公営住宅の維持管理にかかる費用が少額であることから、基金残高が増加している状況である。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東日本大震災復興交付金基金・東日本大震災復興基金については、復興事業の進捗に伴い減額する見込みとなっており、事業の完了に従い返還も発生することから、今後は大幅に減少することが予想される。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町営住宅基金については、今後の住宅の需要状況を見ながら復興公営住宅への集約を図る等、更新計画・建替計画の検討中であり、その動向により基金が増減するものと見込まれる。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震災復興特別交付税の交付により約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億円の増となった一方で、</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億円の減となっており、その要因としては、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台風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号災害に伴う応急復旧費等の突発的な財政出動の影響による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ものである。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震災復興特別交付税等の返還により、徐々に震災前の水準に戻っていくことが予想される。町では、こうした中長期的な見通しを鑑み、更なる財政の健全化に繋げるべく、「公共施設等総合管理計画」の指針に基づき、各施設の個別施設計画の策定を計画的に進めており、今後想定される公共施設に要する維持管理コスト等を把握した上で、集約・除却を含めた今後の方向性を検討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町全体の町債残高については、</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復興公営住宅建設事業</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新庁舎建設事業等の復興事業</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をはじめ、</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過疎対策債</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の本償還が開始</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となっている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ことから</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傾向にある。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今後は、過疎</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対策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債</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や災害復旧債等の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発行の影響により、一定程度、地方債残高の増加が見込まれていることから、基金残高や財政指標等の推移を見ながら、活用を検討していく。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宮城県山元町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12,227
12,160
64.58
13,019,831
11,386,705
707,123
3,926,980
7,255,028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人口減少（前年度比較</a:t>
          </a:r>
          <a:r>
            <a:rPr kumimoji="1" lang="en-US" altLang="ja-JP" sz="1100">
              <a:solidFill>
                <a:schemeClr val="dk1"/>
              </a:solidFill>
              <a:effectLst/>
              <a:latin typeface="+mn-lt"/>
              <a:ea typeface="+mn-ea"/>
              <a:cs typeface="+mn-cs"/>
            </a:rPr>
            <a:t>129</a:t>
          </a:r>
          <a:r>
            <a:rPr kumimoji="1" lang="ja-JP" altLang="ja-JP" sz="1100">
              <a:solidFill>
                <a:schemeClr val="dk1"/>
              </a:solidFill>
              <a:effectLst/>
              <a:latin typeface="+mn-lt"/>
              <a:ea typeface="+mn-ea"/>
              <a:cs typeface="+mn-cs"/>
            </a:rPr>
            <a:t>人減）や全国平均を上回る高齢化率</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Ｒ</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年度末</a:t>
          </a:r>
          <a:r>
            <a:rPr kumimoji="1" lang="en-US" altLang="ja-JP" sz="1100">
              <a:solidFill>
                <a:sysClr val="windowText" lastClr="000000"/>
              </a:solidFill>
              <a:effectLst/>
              <a:latin typeface="+mn-lt"/>
              <a:ea typeface="+mn-ea"/>
              <a:cs typeface="+mn-cs"/>
            </a:rPr>
            <a:t>40.4</a:t>
          </a:r>
          <a:r>
            <a:rPr kumimoji="1" lang="ja-JP" altLang="ja-JP" sz="1100">
              <a:solidFill>
                <a:sysClr val="windowText" lastClr="000000"/>
              </a:solidFill>
              <a:effectLst/>
              <a:latin typeface="+mn-lt"/>
              <a:ea typeface="+mn-ea"/>
              <a:cs typeface="+mn-cs"/>
            </a:rPr>
            <a:t>％）</a:t>
          </a:r>
          <a:r>
            <a:rPr kumimoji="1" lang="ja-JP" altLang="ja-JP" sz="1100">
              <a:solidFill>
                <a:schemeClr val="dk1"/>
              </a:solidFill>
              <a:effectLst/>
              <a:latin typeface="+mn-lt"/>
              <a:ea typeface="+mn-ea"/>
              <a:cs typeface="+mn-cs"/>
            </a:rPr>
            <a:t>による町税の減収等、町内の中心産業も少なく財政基盤が弱いうえに再生復興途中であるため類似団体平均を下回っている。このことから、子育て支援策の展開や企業誘致等収入の確保につながる取り組みを積極的に実施し、復興計画に沿った活力あるまちづくりを展開しながら、公共施設等総合管理計画に基づいた各公共施設等の更新・長寿命化、統合・廃止等、施設管理の基本的な方向性を定め、施設の集約や、指定管理者制度による民間活力の活用なども含め、行政コストの縮減に努めることにより財政の健全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161290</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333490"/>
          <a:ext cx="0" cy="12949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76217</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161290</xdr:rowOff>
    </xdr:from>
    <xdr:to>
      <xdr:col>24</xdr:col>
      <xdr:colOff>12700</xdr:colOff>
      <xdr:row>36</xdr:row>
      <xdr:rowOff>161290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111337</xdr:rowOff>
    </xdr:from>
    <xdr:to>
      <xdr:col>23</xdr:col>
      <xdr:colOff>133350</xdr:colOff>
      <xdr:row>43</xdr:row>
      <xdr:rowOff>119380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48368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168081</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1975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151554</xdr:rowOff>
    </xdr:from>
    <xdr:to>
      <xdr:col>23</xdr:col>
      <xdr:colOff>184150</xdr:colOff>
      <xdr:row>43</xdr:row>
      <xdr:rowOff>81704</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5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119380</xdr:rowOff>
    </xdr:from>
    <xdr:to>
      <xdr:col>19</xdr:col>
      <xdr:colOff>133350</xdr:colOff>
      <xdr:row>43</xdr:row>
      <xdr:rowOff>135467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3225800" y="749173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159596</xdr:rowOff>
    </xdr:from>
    <xdr:to>
      <xdr:col>19</xdr:col>
      <xdr:colOff>184150</xdr:colOff>
      <xdr:row>43</xdr:row>
      <xdr:rowOff>89746</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99923</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29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135467</xdr:rowOff>
    </xdr:from>
    <xdr:to>
      <xdr:col>15</xdr:col>
      <xdr:colOff>82550</xdr:colOff>
      <xdr:row>43</xdr:row>
      <xdr:rowOff>135467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159596</xdr:rowOff>
    </xdr:from>
    <xdr:to>
      <xdr:col>15</xdr:col>
      <xdr:colOff>133350</xdr:colOff>
      <xdr:row>43</xdr:row>
      <xdr:rowOff>89746</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99923</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2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135467</xdr:rowOff>
    </xdr:from>
    <xdr:to>
      <xdr:col>11</xdr:col>
      <xdr:colOff>31750</xdr:colOff>
      <xdr:row>43</xdr:row>
      <xdr:rowOff>135467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167640</xdr:rowOff>
    </xdr:from>
    <xdr:to>
      <xdr:col>11</xdr:col>
      <xdr:colOff>82550</xdr:colOff>
      <xdr:row>43</xdr:row>
      <xdr:rowOff>97790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107967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167640</xdr:rowOff>
    </xdr:from>
    <xdr:to>
      <xdr:col>7</xdr:col>
      <xdr:colOff>31750</xdr:colOff>
      <xdr:row>43</xdr:row>
      <xdr:rowOff>97790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107967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60537</xdr:rowOff>
    </xdr:from>
    <xdr:to>
      <xdr:col>23</xdr:col>
      <xdr:colOff>184150</xdr:colOff>
      <xdr:row>43</xdr:row>
      <xdr:rowOff>162137</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32614</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04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68580</xdr:rowOff>
    </xdr:from>
    <xdr:to>
      <xdr:col>19</xdr:col>
      <xdr:colOff>184150</xdr:colOff>
      <xdr:row>43</xdr:row>
      <xdr:rowOff>170180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154957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2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84667</xdr:rowOff>
    </xdr:from>
    <xdr:to>
      <xdr:col>15</xdr:col>
      <xdr:colOff>133350</xdr:colOff>
      <xdr:row>44</xdr:row>
      <xdr:rowOff>14817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171044</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84667</xdr:rowOff>
    </xdr:from>
    <xdr:to>
      <xdr:col>7</xdr:col>
      <xdr:colOff>31750</xdr:colOff>
      <xdr:row>44</xdr:row>
      <xdr:rowOff>14817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171044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前年度</a:t>
          </a:r>
          <a:r>
            <a:rPr kumimoji="1" lang="ja-JP" altLang="en-US" sz="1100">
              <a:solidFill>
                <a:schemeClr val="dk1"/>
              </a:solidFill>
              <a:effectLst/>
              <a:latin typeface="+mn-lt"/>
              <a:ea typeface="+mn-ea"/>
              <a:cs typeface="+mn-cs"/>
            </a:rPr>
            <a:t>から増減なく</a:t>
          </a:r>
          <a:r>
            <a:rPr kumimoji="1" lang="en-US" altLang="ja-JP" sz="1100">
              <a:solidFill>
                <a:schemeClr val="dk1"/>
              </a:solidFill>
              <a:effectLst/>
              <a:latin typeface="+mn-lt"/>
              <a:ea typeface="+mn-ea"/>
              <a:cs typeface="+mn-cs"/>
            </a:rPr>
            <a:t>95</a:t>
          </a:r>
          <a:r>
            <a:rPr kumimoji="1" lang="ja-JP" altLang="en-US" sz="1100">
              <a:solidFill>
                <a:schemeClr val="dk1"/>
              </a:solidFill>
              <a:effectLst/>
              <a:latin typeface="+mn-lt"/>
              <a:ea typeface="+mn-ea"/>
              <a:cs typeface="+mn-cs"/>
            </a:rPr>
            <a:t>％となっている</a:t>
          </a:r>
          <a:r>
            <a:rPr kumimoji="1" lang="ja-JP" altLang="ja-JP" sz="1100">
              <a:solidFill>
                <a:schemeClr val="dk1"/>
              </a:solidFill>
              <a:effectLst/>
              <a:latin typeface="+mn-lt"/>
              <a:ea typeface="+mn-ea"/>
              <a:cs typeface="+mn-cs"/>
            </a:rPr>
            <a:t>主な要因としては、</a:t>
          </a:r>
          <a:r>
            <a:rPr kumimoji="1" lang="ja-JP" altLang="en-US" sz="1100">
              <a:solidFill>
                <a:schemeClr val="dk1"/>
              </a:solidFill>
              <a:effectLst/>
              <a:latin typeface="+mn-lt"/>
              <a:ea typeface="+mn-ea"/>
              <a:cs typeface="+mn-cs"/>
            </a:rPr>
            <a:t>復興事業に従事する派遣職員の受入れの継続による自治法派遣職員負担金や、任期付職員の採用増に伴い人件費が</a:t>
          </a:r>
          <a:r>
            <a:rPr kumimoji="1" lang="ja-JP" altLang="ja-JP" sz="1100">
              <a:solidFill>
                <a:schemeClr val="dk1"/>
              </a:solidFill>
              <a:effectLst/>
              <a:latin typeface="+mn-lt"/>
              <a:ea typeface="+mn-ea"/>
              <a:cs typeface="+mn-cs"/>
            </a:rPr>
            <a:t>増加したこと等により、経常経費が増加したことが考えられる。</a:t>
          </a:r>
          <a:endParaRPr lang="ja-JP" altLang="ja-JP" sz="1400">
            <a:effectLst/>
          </a:endParaRPr>
        </a:p>
        <a:p>
          <a:r>
            <a:rPr kumimoji="1" lang="ja-JP" altLang="ja-JP" sz="1100">
              <a:solidFill>
                <a:schemeClr val="dk1"/>
              </a:solidFill>
              <a:effectLst/>
              <a:latin typeface="+mn-lt"/>
              <a:ea typeface="+mn-ea"/>
              <a:cs typeface="+mn-cs"/>
            </a:rPr>
            <a:t>　一方で、今後見込まれる退職者の偏りを解消するため新規採用職員の拡充や復興事業に対応するための人件費等により、類似団体と比較すると</a:t>
          </a:r>
          <a:r>
            <a:rPr kumimoji="1" lang="en-US" altLang="ja-JP" sz="1100">
              <a:solidFill>
                <a:schemeClr val="dk1"/>
              </a:solidFill>
              <a:effectLst/>
              <a:latin typeface="+mn-lt"/>
              <a:ea typeface="+mn-ea"/>
              <a:cs typeface="+mn-cs"/>
            </a:rPr>
            <a:t>6.4</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高いことから、今後も東日本大震災の復興創生事業を進めるにあたって関連して発生する経費等の財源確保や事業進行に係る経費の取捨選択に努め、将来の財政構造を視野に入れた経常経費の削減に努める。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66</xdr:row>
      <xdr:rowOff>58420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2284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30497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34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58420</xdr:rowOff>
    </xdr:from>
    <xdr:to>
      <xdr:col>24</xdr:col>
      <xdr:colOff>12700</xdr:colOff>
      <xdr:row>66</xdr:row>
      <xdr:rowOff>58420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37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52917</xdr:rowOff>
    </xdr:from>
    <xdr:to>
      <xdr:col>23</xdr:col>
      <xdr:colOff>133350</xdr:colOff>
      <xdr:row>65</xdr:row>
      <xdr:rowOff>52917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1971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18221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4766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1694</xdr:rowOff>
    </xdr:from>
    <xdr:to>
      <xdr:col>23</xdr:col>
      <xdr:colOff>184150</xdr:colOff>
      <xdr:row>62</xdr:row>
      <xdr:rowOff>103294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4656</xdr:rowOff>
    </xdr:from>
    <xdr:to>
      <xdr:col>19</xdr:col>
      <xdr:colOff>133350</xdr:colOff>
      <xdr:row>65</xdr:row>
      <xdr:rowOff>52917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148906"/>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1694</xdr:rowOff>
    </xdr:from>
    <xdr:to>
      <xdr:col>19</xdr:col>
      <xdr:colOff>184150</xdr:colOff>
      <xdr:row>62</xdr:row>
      <xdr:rowOff>103294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113471</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40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4656</xdr:rowOff>
    </xdr:from>
    <xdr:to>
      <xdr:col>15</xdr:col>
      <xdr:colOff>82550</xdr:colOff>
      <xdr:row>65</xdr:row>
      <xdr:rowOff>52917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148906"/>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108796</xdr:rowOff>
    </xdr:from>
    <xdr:to>
      <xdr:col>15</xdr:col>
      <xdr:colOff>133350</xdr:colOff>
      <xdr:row>62</xdr:row>
      <xdr:rowOff>38946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5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49123</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33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14817</xdr:rowOff>
    </xdr:from>
    <xdr:to>
      <xdr:col>11</xdr:col>
      <xdr:colOff>31750</xdr:colOff>
      <xdr:row>65</xdr:row>
      <xdr:rowOff>52917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473267"/>
          <a:ext cx="889000" cy="72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20320</xdr:rowOff>
    </xdr:from>
    <xdr:to>
      <xdr:col>11</xdr:col>
      <xdr:colOff>82550</xdr:colOff>
      <xdr:row>61</xdr:row>
      <xdr:rowOff>121920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132097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22860</xdr:rowOff>
    </xdr:from>
    <xdr:to>
      <xdr:col>7</xdr:col>
      <xdr:colOff>31750</xdr:colOff>
      <xdr:row>60</xdr:row>
      <xdr:rowOff>124460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134637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2117</xdr:rowOff>
    </xdr:from>
    <xdr:to>
      <xdr:col>23</xdr:col>
      <xdr:colOff>184150</xdr:colOff>
      <xdr:row>65</xdr:row>
      <xdr:rowOff>103717</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14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145644</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11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2117</xdr:rowOff>
    </xdr:from>
    <xdr:to>
      <xdr:col>19</xdr:col>
      <xdr:colOff>184150</xdr:colOff>
      <xdr:row>65</xdr:row>
      <xdr:rowOff>103717</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14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88494</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23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125306</xdr:rowOff>
    </xdr:from>
    <xdr:to>
      <xdr:col>15</xdr:col>
      <xdr:colOff>133350</xdr:colOff>
      <xdr:row>65</xdr:row>
      <xdr:rowOff>55456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0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40233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18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2117</xdr:rowOff>
    </xdr:from>
    <xdr:to>
      <xdr:col>11</xdr:col>
      <xdr:colOff>82550</xdr:colOff>
      <xdr:row>65</xdr:row>
      <xdr:rowOff>103717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14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88494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23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135467</xdr:rowOff>
    </xdr:from>
    <xdr:to>
      <xdr:col>7</xdr:col>
      <xdr:colOff>31750</xdr:colOff>
      <xdr:row>61</xdr:row>
      <xdr:rowOff>65617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4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50394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50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[251,921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類似団体平均と比較し</a:t>
          </a:r>
          <a:r>
            <a:rPr kumimoji="1" lang="en-US" altLang="ja-JP" sz="1100">
              <a:solidFill>
                <a:schemeClr val="dk1"/>
              </a:solidFill>
              <a:effectLst/>
              <a:latin typeface="+mn-lt"/>
              <a:ea typeface="+mn-ea"/>
              <a:cs typeface="+mn-cs"/>
            </a:rPr>
            <a:t>64,369</a:t>
          </a:r>
          <a:r>
            <a:rPr kumimoji="1" lang="ja-JP" altLang="ja-JP" sz="1100">
              <a:solidFill>
                <a:schemeClr val="dk1"/>
              </a:solidFill>
              <a:effectLst/>
              <a:latin typeface="+mn-lt"/>
              <a:ea typeface="+mn-ea"/>
              <a:cs typeface="+mn-cs"/>
            </a:rPr>
            <a:t>円上回る要因は、東日本大震災による著しい人口流出が起こっている反面で復興事業に尽力する人件費を必要としているためと考えられる。前年度比較との</a:t>
          </a:r>
          <a:r>
            <a:rPr kumimoji="1" lang="en-US" altLang="ja-JP" sz="1100">
              <a:solidFill>
                <a:schemeClr val="dk1"/>
              </a:solidFill>
              <a:effectLst/>
              <a:latin typeface="+mn-lt"/>
              <a:ea typeface="+mn-ea"/>
              <a:cs typeface="+mn-cs"/>
            </a:rPr>
            <a:t>23,844</a:t>
          </a:r>
          <a:r>
            <a:rPr kumimoji="1" lang="ja-JP" altLang="ja-JP" sz="1100">
              <a:solidFill>
                <a:schemeClr val="dk1"/>
              </a:solidFill>
              <a:effectLst/>
              <a:latin typeface="+mn-lt"/>
              <a:ea typeface="+mn-ea"/>
              <a:cs typeface="+mn-cs"/>
            </a:rPr>
            <a:t>円増については、沿岸部で実施している、ほ場整備事業に係る換地業務の事業進捗による増加が影響をしていると考えられる。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117182</xdr:rowOff>
    </xdr:from>
    <xdr:to>
      <xdr:col>23</xdr:col>
      <xdr:colOff>133350</xdr:colOff>
      <xdr:row>89</xdr:row>
      <xdr:rowOff>48583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833182"/>
          <a:ext cx="0" cy="14744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20660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27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48583</xdr:rowOff>
    </xdr:from>
    <xdr:to>
      <xdr:col>24</xdr:col>
      <xdr:colOff>12700</xdr:colOff>
      <xdr:row>89</xdr:row>
      <xdr:rowOff>48583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07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32109</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576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117182</xdr:rowOff>
    </xdr:from>
    <xdr:to>
      <xdr:col>24</xdr:col>
      <xdr:colOff>12700</xdr:colOff>
      <xdr:row>80</xdr:row>
      <xdr:rowOff>117182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833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85399</xdr:rowOff>
    </xdr:from>
    <xdr:to>
      <xdr:col>23</xdr:col>
      <xdr:colOff>133350</xdr:colOff>
      <xdr:row>84</xdr:row>
      <xdr:rowOff>9843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315749"/>
          <a:ext cx="838200" cy="95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59599</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3947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43072</xdr:rowOff>
    </xdr:from>
    <xdr:to>
      <xdr:col>23</xdr:col>
      <xdr:colOff>184150</xdr:colOff>
      <xdr:row>82</xdr:row>
      <xdr:rowOff>144672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1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64728</xdr:rowOff>
    </xdr:from>
    <xdr:to>
      <xdr:col>19</xdr:col>
      <xdr:colOff>133350</xdr:colOff>
      <xdr:row>83</xdr:row>
      <xdr:rowOff>85399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295078"/>
          <a:ext cx="889000" cy="20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160623</xdr:rowOff>
    </xdr:from>
    <xdr:to>
      <xdr:col>19</xdr:col>
      <xdr:colOff>184150</xdr:colOff>
      <xdr:row>82</xdr:row>
      <xdr:rowOff>90773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04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100950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3816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64728</xdr:rowOff>
    </xdr:from>
    <xdr:to>
      <xdr:col>15</xdr:col>
      <xdr:colOff>82550</xdr:colOff>
      <xdr:row>83</xdr:row>
      <xdr:rowOff>151637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2336800" y="14295078"/>
          <a:ext cx="889000" cy="8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161745</xdr:rowOff>
    </xdr:from>
    <xdr:to>
      <xdr:col>15</xdr:col>
      <xdr:colOff>133350</xdr:colOff>
      <xdr:row>82</xdr:row>
      <xdr:rowOff>91895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04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102072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381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122258</xdr:rowOff>
    </xdr:from>
    <xdr:to>
      <xdr:col>11</xdr:col>
      <xdr:colOff>31750</xdr:colOff>
      <xdr:row>83</xdr:row>
      <xdr:rowOff>151637</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352608"/>
          <a:ext cx="889000" cy="29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157514</xdr:rowOff>
    </xdr:from>
    <xdr:to>
      <xdr:col>11</xdr:col>
      <xdr:colOff>82550</xdr:colOff>
      <xdr:row>82</xdr:row>
      <xdr:rowOff>87664</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04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97841</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813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164323</xdr:rowOff>
    </xdr:from>
    <xdr:to>
      <xdr:col>7</xdr:col>
      <xdr:colOff>31750</xdr:colOff>
      <xdr:row>82</xdr:row>
      <xdr:rowOff>94473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05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104650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820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130493</xdr:rowOff>
    </xdr:from>
    <xdr:to>
      <xdr:col>23</xdr:col>
      <xdr:colOff>184150</xdr:colOff>
      <xdr:row>84</xdr:row>
      <xdr:rowOff>60643</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36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102570</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332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34599</xdr:rowOff>
    </xdr:from>
    <xdr:to>
      <xdr:col>19</xdr:col>
      <xdr:colOff>184150</xdr:colOff>
      <xdr:row>83</xdr:row>
      <xdr:rowOff>136199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26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120976</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351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13928</xdr:rowOff>
    </xdr:from>
    <xdr:to>
      <xdr:col>15</xdr:col>
      <xdr:colOff>133350</xdr:colOff>
      <xdr:row>83</xdr:row>
      <xdr:rowOff>115528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24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100305</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330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100837</xdr:rowOff>
    </xdr:from>
    <xdr:to>
      <xdr:col>11</xdr:col>
      <xdr:colOff>82550</xdr:colOff>
      <xdr:row>84</xdr:row>
      <xdr:rowOff>30987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33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15764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417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71458</xdr:rowOff>
    </xdr:from>
    <xdr:to>
      <xdr:col>7</xdr:col>
      <xdr:colOff>31750</xdr:colOff>
      <xdr:row>84</xdr:row>
      <xdr:rowOff>1608</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30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157835</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38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人事院勧告の準拠による適正化を基本にしながら、現在は復興事業のマンパワーを確保するための人事体制に係る経費などが指数に含まれている。</a:t>
          </a:r>
          <a:endParaRPr lang="ja-JP" altLang="ja-JP" sz="1400">
            <a:effectLst/>
          </a:endParaRPr>
        </a:p>
        <a:p>
          <a:r>
            <a:rPr kumimoji="1" lang="ja-JP" altLang="ja-JP" sz="1100">
              <a:solidFill>
                <a:schemeClr val="dk1"/>
              </a:solidFill>
              <a:effectLst/>
              <a:latin typeface="+mn-lt"/>
              <a:ea typeface="+mn-ea"/>
              <a:cs typeface="+mn-cs"/>
            </a:rPr>
            <a:t>　今後も国の動向に準拠しながら適正な運営を進める。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35379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15571"/>
          <a:ext cx="0" cy="1378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28121</xdr:rowOff>
    </xdr:from>
    <xdr:to>
      <xdr:col>81</xdr:col>
      <xdr:colOff>44450</xdr:colOff>
      <xdr:row>81</xdr:row>
      <xdr:rowOff>51102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3915571"/>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11386</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756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39309</xdr:rowOff>
    </xdr:from>
    <xdr:to>
      <xdr:col>81</xdr:col>
      <xdr:colOff>95250</xdr:colOff>
      <xdr:row>86</xdr:row>
      <xdr:rowOff>140909</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51102</xdr:rowOff>
    </xdr:from>
    <xdr:to>
      <xdr:col>77</xdr:col>
      <xdr:colOff>44450</xdr:colOff>
      <xdr:row>81</xdr:row>
      <xdr:rowOff>51102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39385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51102</xdr:rowOff>
    </xdr:from>
    <xdr:to>
      <xdr:col>72</xdr:col>
      <xdr:colOff>203200</xdr:colOff>
      <xdr:row>85</xdr:row>
      <xdr:rowOff>31750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3938552"/>
          <a:ext cx="889000" cy="666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39309</xdr:rowOff>
    </xdr:from>
    <xdr:to>
      <xdr:col>73</xdr:col>
      <xdr:colOff>44450</xdr:colOff>
      <xdr:row>86</xdr:row>
      <xdr:rowOff>140909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125686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87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144841</xdr:rowOff>
    </xdr:from>
    <xdr:to>
      <xdr:col>68</xdr:col>
      <xdr:colOff>152400</xdr:colOff>
      <xdr:row>85</xdr:row>
      <xdr:rowOff>31750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375191"/>
          <a:ext cx="889000" cy="22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27818</xdr:rowOff>
    </xdr:from>
    <xdr:to>
      <xdr:col>68</xdr:col>
      <xdr:colOff>203200</xdr:colOff>
      <xdr:row>86</xdr:row>
      <xdr:rowOff>129418</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114195</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85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148771</xdr:rowOff>
    </xdr:from>
    <xdr:to>
      <xdr:col>81</xdr:col>
      <xdr:colOff>95250</xdr:colOff>
      <xdr:row>81</xdr:row>
      <xdr:rowOff>78921</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386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70048</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3786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302</xdr:rowOff>
    </xdr:from>
    <xdr:to>
      <xdr:col>77</xdr:col>
      <xdr:colOff>95250</xdr:colOff>
      <xdr:row>81</xdr:row>
      <xdr:rowOff>101902</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388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112079</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3656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302</xdr:rowOff>
    </xdr:from>
    <xdr:to>
      <xdr:col>73</xdr:col>
      <xdr:colOff>44450</xdr:colOff>
      <xdr:row>81</xdr:row>
      <xdr:rowOff>101902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388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112079</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365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94041</xdr:rowOff>
    </xdr:from>
    <xdr:to>
      <xdr:col>64</xdr:col>
      <xdr:colOff>152400</xdr:colOff>
      <xdr:row>84</xdr:row>
      <xdr:rowOff>24191</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32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34368</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09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東日本大震災による人口流出が進む一方で、将来を見据えた復興事業を実施するためには相応のマンパワーが必要であり、県内外から派遣職員が応援に来ていただいていることで職員数が増加しており、復興事業の推進を優先にしながら、注力のタイミングと定員のバランスの適正管理を計画的に行う。</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133434</xdr:rowOff>
    </xdr:from>
    <xdr:to>
      <xdr:col>81</xdr:col>
      <xdr:colOff>44450</xdr:colOff>
      <xdr:row>67</xdr:row>
      <xdr:rowOff>164465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077534"/>
          <a:ext cx="0" cy="1574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136542</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62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164465</xdr:rowOff>
    </xdr:from>
    <xdr:to>
      <xdr:col>81</xdr:col>
      <xdr:colOff>133350</xdr:colOff>
      <xdr:row>67</xdr:row>
      <xdr:rowOff>164465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65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48361</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133434</xdr:rowOff>
    </xdr:from>
    <xdr:to>
      <xdr:col>81</xdr:col>
      <xdr:colOff>133350</xdr:colOff>
      <xdr:row>58</xdr:row>
      <xdr:rowOff>133434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0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4106</xdr:rowOff>
    </xdr:from>
    <xdr:to>
      <xdr:col>81</xdr:col>
      <xdr:colOff>44450</xdr:colOff>
      <xdr:row>63</xdr:row>
      <xdr:rowOff>46736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6179800" y="10805456"/>
          <a:ext cx="838200" cy="4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119016</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2345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102489</xdr:rowOff>
    </xdr:from>
    <xdr:to>
      <xdr:col>81</xdr:col>
      <xdr:colOff>95250</xdr:colOff>
      <xdr:row>61</xdr:row>
      <xdr:rowOff>32639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38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169926</xdr:rowOff>
    </xdr:from>
    <xdr:to>
      <xdr:col>77</xdr:col>
      <xdr:colOff>44450</xdr:colOff>
      <xdr:row>63</xdr:row>
      <xdr:rowOff>46736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79982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85598</xdr:rowOff>
    </xdr:from>
    <xdr:to>
      <xdr:col>77</xdr:col>
      <xdr:colOff>95250</xdr:colOff>
      <xdr:row>61</xdr:row>
      <xdr:rowOff>15748</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7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25925</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1414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124883</xdr:rowOff>
    </xdr:from>
    <xdr:to>
      <xdr:col>72</xdr:col>
      <xdr:colOff>203200</xdr:colOff>
      <xdr:row>62</xdr:row>
      <xdr:rowOff>169926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754783"/>
          <a:ext cx="889000" cy="45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76750</xdr:rowOff>
    </xdr:from>
    <xdr:to>
      <xdr:col>73</xdr:col>
      <xdr:colOff>44450</xdr:colOff>
      <xdr:row>61</xdr:row>
      <xdr:rowOff>6900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6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17077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13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87884</xdr:rowOff>
    </xdr:from>
    <xdr:to>
      <xdr:col>68</xdr:col>
      <xdr:colOff>152400</xdr:colOff>
      <xdr:row>62</xdr:row>
      <xdr:rowOff>124883</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717784"/>
          <a:ext cx="889000" cy="3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70316</xdr:rowOff>
    </xdr:from>
    <xdr:to>
      <xdr:col>68</xdr:col>
      <xdr:colOff>203200</xdr:colOff>
      <xdr:row>61</xdr:row>
      <xdr:rowOff>466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57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10643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12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38946</xdr:rowOff>
    </xdr:from>
    <xdr:to>
      <xdr:col>64</xdr:col>
      <xdr:colOff>152400</xdr:colOff>
      <xdr:row>60</xdr:row>
      <xdr:rowOff>140546</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150723</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124756</xdr:rowOff>
    </xdr:from>
    <xdr:to>
      <xdr:col>81</xdr:col>
      <xdr:colOff>95250</xdr:colOff>
      <xdr:row>63</xdr:row>
      <xdr:rowOff>54906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75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96833</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726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167386</xdr:rowOff>
    </xdr:from>
    <xdr:to>
      <xdr:col>77</xdr:col>
      <xdr:colOff>95250</xdr:colOff>
      <xdr:row>63</xdr:row>
      <xdr:rowOff>97536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7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82313</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883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119126</xdr:rowOff>
    </xdr:from>
    <xdr:to>
      <xdr:col>73</xdr:col>
      <xdr:colOff>44450</xdr:colOff>
      <xdr:row>63</xdr:row>
      <xdr:rowOff>49276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7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34053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835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74083</xdr:rowOff>
    </xdr:from>
    <xdr:to>
      <xdr:col>68</xdr:col>
      <xdr:colOff>203200</xdr:colOff>
      <xdr:row>63</xdr:row>
      <xdr:rowOff>4233</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160460</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79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37084</xdr:rowOff>
    </xdr:from>
    <xdr:to>
      <xdr:col>64</xdr:col>
      <xdr:colOff>152400</xdr:colOff>
      <xdr:row>62</xdr:row>
      <xdr:rowOff>138684</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66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123461</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75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過去に借入れた災害復旧事業や国営土地改良事業</a:t>
          </a:r>
          <a:r>
            <a:rPr kumimoji="1" lang="ja-JP" altLang="ja-JP" sz="1100">
              <a:solidFill>
                <a:schemeClr val="dk1"/>
              </a:solidFill>
              <a:effectLst/>
              <a:latin typeface="+mn-lt"/>
              <a:ea typeface="+mn-ea"/>
              <a:cs typeface="+mn-cs"/>
            </a:rPr>
            <a:t>の償還が</a:t>
          </a:r>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年度で終了した</a:t>
          </a:r>
          <a:r>
            <a:rPr lang="ja-JP" altLang="ja-JP"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前年比ではポイントを下げている。しかし、東日本大震災以降は被災した町民が入居するための復興公営住宅建設事業や市街地整備に関連する町道等の整備を進めるために多額の地方債を発行していることや、</a:t>
          </a:r>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年度に過疎地域に指定されたことから、各種過疎対策事業の財源として多額の地方債発行が見込まれていること等</a:t>
          </a:r>
          <a:r>
            <a:rPr kumimoji="1" lang="ja-JP" altLang="en-US" sz="1100">
              <a:solidFill>
                <a:schemeClr val="dk1"/>
              </a:solidFill>
              <a:effectLst/>
              <a:latin typeface="+mn-lt"/>
              <a:ea typeface="+mn-ea"/>
              <a:cs typeface="+mn-cs"/>
            </a:rPr>
            <a:t>により今後</a:t>
          </a:r>
          <a:r>
            <a:rPr kumimoji="1" lang="ja-JP" altLang="ja-JP" sz="1100">
              <a:solidFill>
                <a:schemeClr val="dk1"/>
              </a:solidFill>
              <a:effectLst/>
              <a:latin typeface="+mn-lt"/>
              <a:ea typeface="+mn-ea"/>
              <a:cs typeface="+mn-cs"/>
            </a:rPr>
            <a:t>は増加の推移が想定される。今後も迅速な生活再建を進める中で公平な世代間の負担とのバランスを注視していく。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100390</xdr:rowOff>
    </xdr:from>
    <xdr:to>
      <xdr:col>81</xdr:col>
      <xdr:colOff>44450</xdr:colOff>
      <xdr:row>45</xdr:row>
      <xdr:rowOff>108555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72590"/>
          <a:ext cx="0" cy="15512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80632</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9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108555</xdr:rowOff>
    </xdr:from>
    <xdr:to>
      <xdr:col>81</xdr:col>
      <xdr:colOff>133350</xdr:colOff>
      <xdr:row>45</xdr:row>
      <xdr:rowOff>108555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823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15317</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601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100390</xdr:rowOff>
    </xdr:from>
    <xdr:to>
      <xdr:col>81</xdr:col>
      <xdr:colOff>133350</xdr:colOff>
      <xdr:row>36</xdr:row>
      <xdr:rowOff>100390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72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58057</xdr:rowOff>
    </xdr:from>
    <xdr:to>
      <xdr:col>81</xdr:col>
      <xdr:colOff>44450</xdr:colOff>
      <xdr:row>40</xdr:row>
      <xdr:rowOff>138491</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6179800" y="6916057"/>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114801</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629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98274</xdr:rowOff>
    </xdr:from>
    <xdr:to>
      <xdr:col>81</xdr:col>
      <xdr:colOff>95250</xdr:colOff>
      <xdr:row>40</xdr:row>
      <xdr:rowOff>28424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78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138491</xdr:rowOff>
    </xdr:from>
    <xdr:to>
      <xdr:col>77</xdr:col>
      <xdr:colOff>44450</xdr:colOff>
      <xdr:row>41</xdr:row>
      <xdr:rowOff>139398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6996491"/>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86783</xdr:rowOff>
    </xdr:from>
    <xdr:to>
      <xdr:col>77</xdr:col>
      <xdr:colOff>95250</xdr:colOff>
      <xdr:row>40</xdr:row>
      <xdr:rowOff>16933</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27110</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116417</xdr:rowOff>
    </xdr:from>
    <xdr:to>
      <xdr:col>72</xdr:col>
      <xdr:colOff>203200</xdr:colOff>
      <xdr:row>41</xdr:row>
      <xdr:rowOff>139398</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7145867"/>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86783</xdr:rowOff>
    </xdr:from>
    <xdr:to>
      <xdr:col>73</xdr:col>
      <xdr:colOff>44450</xdr:colOff>
      <xdr:row>40</xdr:row>
      <xdr:rowOff>16933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27110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116417</xdr:rowOff>
    </xdr:from>
    <xdr:to>
      <xdr:col>68</xdr:col>
      <xdr:colOff>152400</xdr:colOff>
      <xdr:row>42</xdr:row>
      <xdr:rowOff>140305</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7145867"/>
          <a:ext cx="889000" cy="19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98274</xdr:rowOff>
    </xdr:from>
    <xdr:to>
      <xdr:col>68</xdr:col>
      <xdr:colOff>203200</xdr:colOff>
      <xdr:row>40</xdr:row>
      <xdr:rowOff>28424</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78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38601</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55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109765</xdr:rowOff>
    </xdr:from>
    <xdr:to>
      <xdr:col>64</xdr:col>
      <xdr:colOff>152400</xdr:colOff>
      <xdr:row>40</xdr:row>
      <xdr:rowOff>39915</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79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50092</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7257</xdr:rowOff>
    </xdr:from>
    <xdr:to>
      <xdr:col>81</xdr:col>
      <xdr:colOff>95250</xdr:colOff>
      <xdr:row>40</xdr:row>
      <xdr:rowOff>108857</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150784</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83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87691</xdr:rowOff>
    </xdr:from>
    <xdr:to>
      <xdr:col>77</xdr:col>
      <xdr:colOff>95250</xdr:colOff>
      <xdr:row>41</xdr:row>
      <xdr:rowOff>17841</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94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2618</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032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88598</xdr:rowOff>
    </xdr:from>
    <xdr:to>
      <xdr:col>73</xdr:col>
      <xdr:colOff>44450</xdr:colOff>
      <xdr:row>42</xdr:row>
      <xdr:rowOff>18748</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3525</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20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65617</xdr:rowOff>
    </xdr:from>
    <xdr:to>
      <xdr:col>68</xdr:col>
      <xdr:colOff>203200</xdr:colOff>
      <xdr:row>41</xdr:row>
      <xdr:rowOff>167217</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151994</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89505</xdr:rowOff>
    </xdr:from>
    <xdr:to>
      <xdr:col>64</xdr:col>
      <xdr:colOff>152400</xdr:colOff>
      <xdr:row>43</xdr:row>
      <xdr:rowOff>19655</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4432</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37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東日本大震災に関連する復興財源が措置されていることに伴う充当可能財源の増加が要因となり、昨年に引き続き数値的には一時的に良好を示している状況となっているが、復興財源が縮小するにつれ震災前の水準以下になることも想定されるため、復興事業と将来負担のバランスを考えながら住民のニーズに沿った財政運営をし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148832</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13214"/>
          <a:ext cx="0" cy="16075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120909</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89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148832</xdr:rowOff>
    </xdr:from>
    <xdr:to>
      <xdr:col>81</xdr:col>
      <xdr:colOff>133350</xdr:colOff>
      <xdr:row>22</xdr:row>
      <xdr:rowOff>148832</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92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75491</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4757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103414</xdr:rowOff>
    </xdr:from>
    <xdr:to>
      <xdr:col>81</xdr:col>
      <xdr:colOff>95250</xdr:colOff>
      <xdr:row>15</xdr:row>
      <xdr:rowOff>33564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102265</xdr:rowOff>
    </xdr:from>
    <xdr:to>
      <xdr:col>77</xdr:col>
      <xdr:colOff>95250</xdr:colOff>
      <xdr:row>15</xdr:row>
      <xdr:rowOff>32415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50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42592</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271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67552</xdr:rowOff>
    </xdr:from>
    <xdr:to>
      <xdr:col>73</xdr:col>
      <xdr:colOff>44450</xdr:colOff>
      <xdr:row>15</xdr:row>
      <xdr:rowOff>169152</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63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7879</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40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133048</xdr:rowOff>
    </xdr:from>
    <xdr:to>
      <xdr:col>68</xdr:col>
      <xdr:colOff>203200</xdr:colOff>
      <xdr:row>16</xdr:row>
      <xdr:rowOff>63198</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70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73375</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47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94222</xdr:rowOff>
    </xdr:from>
    <xdr:to>
      <xdr:col>64</xdr:col>
      <xdr:colOff>152400</xdr:colOff>
      <xdr:row>15</xdr:row>
      <xdr:rowOff>24372</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34549</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宮城県山元町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12,227
12,160
64.58
13,019,831
11,386,705
707,123
3,926,980
7,255,028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東日本大震災の復興事業に関わる人件費の増と退職者数の世代間調整を図るための採用などが重なり、類似団体</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比較して高くなっており、復興創生期間では同様に推移していくことが見込まれるが、適正な管理のなかで復興事業に比例して改善させる。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8960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16510</xdr:rowOff>
    </xdr:from>
    <xdr:to>
      <xdr:col>24</xdr:col>
      <xdr:colOff>25400</xdr:colOff>
      <xdr:row>39</xdr:row>
      <xdr:rowOff>130810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70306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8907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09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163830</xdr:rowOff>
    </xdr:from>
    <xdr:to>
      <xdr:col>24</xdr:col>
      <xdr:colOff>76200</xdr:colOff>
      <xdr:row>36</xdr:row>
      <xdr:rowOff>93980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127000</xdr:rowOff>
    </xdr:from>
    <xdr:to>
      <xdr:col>19</xdr:col>
      <xdr:colOff>187325</xdr:colOff>
      <xdr:row>39</xdr:row>
      <xdr:rowOff>16510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6421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22860</xdr:rowOff>
    </xdr:from>
    <xdr:to>
      <xdr:col>20</xdr:col>
      <xdr:colOff>38100</xdr:colOff>
      <xdr:row>36</xdr:row>
      <xdr:rowOff>124460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134637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6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127000</xdr:rowOff>
    </xdr:from>
    <xdr:to>
      <xdr:col>15</xdr:col>
      <xdr:colOff>98425</xdr:colOff>
      <xdr:row>38</xdr:row>
      <xdr:rowOff>157480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642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xdr:rowOff>
    </xdr:from>
    <xdr:to>
      <xdr:col>15</xdr:col>
      <xdr:colOff>149225</xdr:colOff>
      <xdr:row>36</xdr:row>
      <xdr:rowOff>116840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127017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43180</xdr:rowOff>
    </xdr:from>
    <xdr:to>
      <xdr:col>11</xdr:col>
      <xdr:colOff>9525</xdr:colOff>
      <xdr:row>38</xdr:row>
      <xdr:rowOff>157480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5582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148590</xdr:rowOff>
    </xdr:from>
    <xdr:to>
      <xdr:col>11</xdr:col>
      <xdr:colOff>60325</xdr:colOff>
      <xdr:row>36</xdr:row>
      <xdr:rowOff>78740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88917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73677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80010</xdr:rowOff>
    </xdr:from>
    <xdr:to>
      <xdr:col>24</xdr:col>
      <xdr:colOff>76200</xdr:colOff>
      <xdr:row>40</xdr:row>
      <xdr:rowOff>10160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76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160037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7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137160</xdr:rowOff>
    </xdr:from>
    <xdr:to>
      <xdr:col>20</xdr:col>
      <xdr:colOff>38100</xdr:colOff>
      <xdr:row>39</xdr:row>
      <xdr:rowOff>67310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52087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38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76200</xdr:rowOff>
    </xdr:from>
    <xdr:to>
      <xdr:col>15</xdr:col>
      <xdr:colOff>149225</xdr:colOff>
      <xdr:row>39</xdr:row>
      <xdr:rowOff>6350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162577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106680</xdr:rowOff>
    </xdr:from>
    <xdr:to>
      <xdr:col>11</xdr:col>
      <xdr:colOff>60325</xdr:colOff>
      <xdr:row>39</xdr:row>
      <xdr:rowOff>36830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21607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0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163830</xdr:rowOff>
    </xdr:from>
    <xdr:to>
      <xdr:col>6</xdr:col>
      <xdr:colOff>171450</xdr:colOff>
      <xdr:row>38</xdr:row>
      <xdr:rowOff>93980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78757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復興がハード事業のピークからソフト事業にシフトする時期になったことや復興事業により機能停止していた施設等の維持管理費に掛かる経費が近年の変化要因の</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つと捉えている。膨大な復興事業を効果的かつ効率的に推進させるため適正なスクラップアンドビルドやアウトソーシングを取り入れながら運営に努める。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42418</xdr:rowOff>
    </xdr:from>
    <xdr:to>
      <xdr:col>82</xdr:col>
      <xdr:colOff>107950</xdr:colOff>
      <xdr:row>21</xdr:row>
      <xdr:rowOff>133858</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7126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105935</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0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133858</xdr:rowOff>
    </xdr:from>
    <xdr:to>
      <xdr:col>82</xdr:col>
      <xdr:colOff>196850</xdr:colOff>
      <xdr:row>21</xdr:row>
      <xdr:rowOff>133858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34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128795</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14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42418</xdr:rowOff>
    </xdr:from>
    <xdr:to>
      <xdr:col>82</xdr:col>
      <xdr:colOff>196850</xdr:colOff>
      <xdr:row>13</xdr:row>
      <xdr:rowOff>42418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7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37846</xdr:rowOff>
    </xdr:from>
    <xdr:to>
      <xdr:col>82</xdr:col>
      <xdr:colOff>107950</xdr:colOff>
      <xdr:row>15</xdr:row>
      <xdr:rowOff>110998</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609596"/>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169435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41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25908</xdr:rowOff>
    </xdr:from>
    <xdr:to>
      <xdr:col>82</xdr:col>
      <xdr:colOff>158750</xdr:colOff>
      <xdr:row>16</xdr:row>
      <xdr:rowOff>127508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6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28702</xdr:rowOff>
    </xdr:from>
    <xdr:to>
      <xdr:col>78</xdr:col>
      <xdr:colOff>69850</xdr:colOff>
      <xdr:row>15</xdr:row>
      <xdr:rowOff>110998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60045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115062</xdr:rowOff>
    </xdr:from>
    <xdr:to>
      <xdr:col>78</xdr:col>
      <xdr:colOff>120650</xdr:colOff>
      <xdr:row>16</xdr:row>
      <xdr:rowOff>45212</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8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29989</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73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28702</xdr:rowOff>
    </xdr:from>
    <xdr:to>
      <xdr:col>73</xdr:col>
      <xdr:colOff>180975</xdr:colOff>
      <xdr:row>15</xdr:row>
      <xdr:rowOff>92710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60045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69342</xdr:rowOff>
    </xdr:from>
    <xdr:to>
      <xdr:col>74</xdr:col>
      <xdr:colOff>31750</xdr:colOff>
      <xdr:row>15</xdr:row>
      <xdr:rowOff>170942</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41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155719</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72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88138</xdr:rowOff>
    </xdr:from>
    <xdr:to>
      <xdr:col>69</xdr:col>
      <xdr:colOff>92075</xdr:colOff>
      <xdr:row>15</xdr:row>
      <xdr:rowOff>92710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316988"/>
          <a:ext cx="889000" cy="34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51054</xdr:rowOff>
    </xdr:from>
    <xdr:to>
      <xdr:col>69</xdr:col>
      <xdr:colOff>142875</xdr:colOff>
      <xdr:row>15</xdr:row>
      <xdr:rowOff>152654</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2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137431</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709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5334</xdr:rowOff>
    </xdr:from>
    <xdr:to>
      <xdr:col>65</xdr:col>
      <xdr:colOff>53975</xdr:colOff>
      <xdr:row>15</xdr:row>
      <xdr:rowOff>106934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7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91711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63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158496</xdr:rowOff>
    </xdr:from>
    <xdr:to>
      <xdr:col>82</xdr:col>
      <xdr:colOff>158750</xdr:colOff>
      <xdr:row>15</xdr:row>
      <xdr:rowOff>88646</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5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3573</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4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60198</xdr:rowOff>
    </xdr:from>
    <xdr:to>
      <xdr:col>78</xdr:col>
      <xdr:colOff>120650</xdr:colOff>
      <xdr:row>15</xdr:row>
      <xdr:rowOff>161798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3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525</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00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149352</xdr:rowOff>
    </xdr:from>
    <xdr:to>
      <xdr:col>74</xdr:col>
      <xdr:colOff>31750</xdr:colOff>
      <xdr:row>15</xdr:row>
      <xdr:rowOff>79502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4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89679</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1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41910</xdr:rowOff>
    </xdr:from>
    <xdr:to>
      <xdr:col>69</xdr:col>
      <xdr:colOff>142875</xdr:colOff>
      <xdr:row>15</xdr:row>
      <xdr:rowOff>143510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153687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37338</xdr:rowOff>
    </xdr:from>
    <xdr:to>
      <xdr:col>65</xdr:col>
      <xdr:colOff>53975</xdr:colOff>
      <xdr:row>13</xdr:row>
      <xdr:rowOff>138938</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26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149115</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03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類似団体・宮城県平均と比較しても低い数値であるが、県内</a:t>
          </a:r>
          <a:r>
            <a:rPr kumimoji="1" lang="ja-JP" altLang="en-US" sz="1100">
              <a:solidFill>
                <a:schemeClr val="dk1"/>
              </a:solidFill>
              <a:effectLst/>
              <a:latin typeface="+mn-lt"/>
              <a:ea typeface="+mn-ea"/>
              <a:cs typeface="+mn-cs"/>
            </a:rPr>
            <a:t>でも高い水準</a:t>
          </a:r>
          <a:r>
            <a:rPr kumimoji="1" lang="ja-JP" altLang="ja-JP" sz="1100">
              <a:solidFill>
                <a:schemeClr val="dk1"/>
              </a:solidFill>
              <a:effectLst/>
              <a:latin typeface="+mn-lt"/>
              <a:ea typeface="+mn-ea"/>
              <a:cs typeface="+mn-cs"/>
            </a:rPr>
            <a:t>の高齢化率（Ｒ</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年度末</a:t>
          </a:r>
          <a:r>
            <a:rPr kumimoji="1" lang="en-US" altLang="ja-JP" sz="1100">
              <a:solidFill>
                <a:schemeClr val="dk1"/>
              </a:solidFill>
              <a:effectLst/>
              <a:latin typeface="+mn-lt"/>
              <a:ea typeface="+mn-ea"/>
              <a:cs typeface="+mn-cs"/>
            </a:rPr>
            <a:t>40.4</a:t>
          </a:r>
          <a:r>
            <a:rPr kumimoji="1" lang="ja-JP" altLang="ja-JP" sz="1100">
              <a:solidFill>
                <a:schemeClr val="dk1"/>
              </a:solidFill>
              <a:effectLst/>
              <a:latin typeface="+mn-lt"/>
              <a:ea typeface="+mn-ea"/>
              <a:cs typeface="+mn-cs"/>
            </a:rPr>
            <a:t>％）を支えつつ、少子化対策に関連する削減困難な社会保障費であり、財政圧迫のない範囲で投資のみに頼らない効果的な取り組みとなるよう努める。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なお、Ｒ</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年度から</a:t>
          </a:r>
          <a:r>
            <a:rPr kumimoji="1" lang="ja-JP" altLang="ja-JP" sz="1100">
              <a:solidFill>
                <a:schemeClr val="dk1"/>
              </a:solidFill>
              <a:effectLst/>
              <a:latin typeface="+mn-lt"/>
              <a:ea typeface="+mn-ea"/>
              <a:cs typeface="+mn-cs"/>
            </a:rPr>
            <a:t>小中学校の第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子以降の給食費の補助を行っている</a:t>
          </a:r>
          <a:r>
            <a:rPr kumimoji="1" lang="ja-JP" altLang="en-US" sz="1100">
              <a:solidFill>
                <a:schemeClr val="dk1"/>
              </a:solidFill>
              <a:effectLst/>
              <a:latin typeface="+mn-lt"/>
              <a:ea typeface="+mn-ea"/>
              <a:cs typeface="+mn-cs"/>
            </a:rPr>
            <a:t>こと等の影響により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0.1</a:t>
          </a:r>
          <a:r>
            <a:rPr kumimoji="1" lang="ja-JP" altLang="en-US" sz="1100">
              <a:solidFill>
                <a:schemeClr val="dk1"/>
              </a:solidFill>
              <a:effectLst/>
              <a:latin typeface="+mn-lt"/>
              <a:ea typeface="+mn-ea"/>
              <a:cs typeface="+mn-cs"/>
            </a:rPr>
            <a:t>ポイント増加しているが、今後も同水準の維持に努める。</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76200</xdr:rowOff>
    </xdr:from>
    <xdr:to>
      <xdr:col>24</xdr:col>
      <xdr:colOff>25400</xdr:colOff>
      <xdr:row>62</xdr:row>
      <xdr:rowOff>25400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345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162577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76200</xdr:rowOff>
    </xdr:from>
    <xdr:to>
      <xdr:col>24</xdr:col>
      <xdr:colOff>114300</xdr:colOff>
      <xdr:row>54</xdr:row>
      <xdr:rowOff>76200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3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82550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4996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111777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139700</xdr:rowOff>
    </xdr:from>
    <xdr:to>
      <xdr:col>24</xdr:col>
      <xdr:colOff>76200</xdr:colOff>
      <xdr:row>57</xdr:row>
      <xdr:rowOff>69850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49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55</xdr:row>
      <xdr:rowOff>146050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499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127000</xdr:rowOff>
    </xdr:from>
    <xdr:to>
      <xdr:col>15</xdr:col>
      <xdr:colOff>149225</xdr:colOff>
      <xdr:row>57</xdr:row>
      <xdr:rowOff>57150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41927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57150</xdr:rowOff>
    </xdr:from>
    <xdr:to>
      <xdr:col>11</xdr:col>
      <xdr:colOff>9525</xdr:colOff>
      <xdr:row>55</xdr:row>
      <xdr:rowOff>146050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4869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101600</xdr:rowOff>
    </xdr:from>
    <xdr:to>
      <xdr:col>11</xdr:col>
      <xdr:colOff>60325</xdr:colOff>
      <xdr:row>57</xdr:row>
      <xdr:rowOff>31750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16527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101600</xdr:rowOff>
    </xdr:from>
    <xdr:to>
      <xdr:col>6</xdr:col>
      <xdr:colOff>171450</xdr:colOff>
      <xdr:row>57</xdr:row>
      <xdr:rowOff>31750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16527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31750</xdr:rowOff>
    </xdr:from>
    <xdr:to>
      <xdr:col>24</xdr:col>
      <xdr:colOff>76200</xdr:colOff>
      <xdr:row>55</xdr:row>
      <xdr:rowOff>133350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48277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95250</xdr:rowOff>
    </xdr:from>
    <xdr:to>
      <xdr:col>11</xdr:col>
      <xdr:colOff>60325</xdr:colOff>
      <xdr:row>56</xdr:row>
      <xdr:rowOff>25400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35577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6350</xdr:rowOff>
    </xdr:from>
    <xdr:to>
      <xdr:col>6</xdr:col>
      <xdr:colOff>171450</xdr:colOff>
      <xdr:row>55</xdr:row>
      <xdr:rowOff>107950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118127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20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類似団体平均とほぼ同数値となっているものの、前年度から</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ポイント増加となっていることから、今後も、適正な他会計への繰出しを実施するとともに、公共施設などの適正な管理を行い、経費の必要性を踏まえた財政運営に努める。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20320</xdr:rowOff>
    </xdr:from>
    <xdr:to>
      <xdr:col>82</xdr:col>
      <xdr:colOff>107950</xdr:colOff>
      <xdr:row>61</xdr:row>
      <xdr:rowOff>8890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2786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152417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8890</xdr:rowOff>
    </xdr:from>
    <xdr:to>
      <xdr:col>82</xdr:col>
      <xdr:colOff>196850</xdr:colOff>
      <xdr:row>61</xdr:row>
      <xdr:rowOff>8890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106697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902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20320</xdr:rowOff>
    </xdr:from>
    <xdr:to>
      <xdr:col>82</xdr:col>
      <xdr:colOff>196850</xdr:colOff>
      <xdr:row>54</xdr:row>
      <xdr:rowOff>20320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278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115570</xdr:rowOff>
    </xdr:from>
    <xdr:to>
      <xdr:col>82</xdr:col>
      <xdr:colOff>107950</xdr:colOff>
      <xdr:row>57</xdr:row>
      <xdr:rowOff>138430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8882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20337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21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3810</xdr:rowOff>
    </xdr:from>
    <xdr:to>
      <xdr:col>82</xdr:col>
      <xdr:colOff>158750</xdr:colOff>
      <xdr:row>57</xdr:row>
      <xdr:rowOff>105410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100330</xdr:rowOff>
    </xdr:from>
    <xdr:to>
      <xdr:col>78</xdr:col>
      <xdr:colOff>69850</xdr:colOff>
      <xdr:row>57</xdr:row>
      <xdr:rowOff>115570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8729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161307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9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142240</xdr:rowOff>
    </xdr:from>
    <xdr:to>
      <xdr:col>73</xdr:col>
      <xdr:colOff>180975</xdr:colOff>
      <xdr:row>57</xdr:row>
      <xdr:rowOff>100330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74344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49530</xdr:rowOff>
    </xdr:from>
    <xdr:to>
      <xdr:col>74</xdr:col>
      <xdr:colOff>31750</xdr:colOff>
      <xdr:row>57</xdr:row>
      <xdr:rowOff>151130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161307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50800</xdr:rowOff>
    </xdr:from>
    <xdr:to>
      <xdr:col>69</xdr:col>
      <xdr:colOff>92075</xdr:colOff>
      <xdr:row>56</xdr:row>
      <xdr:rowOff>142240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96520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74947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87630</xdr:rowOff>
    </xdr:from>
    <xdr:to>
      <xdr:col>82</xdr:col>
      <xdr:colOff>158750</xdr:colOff>
      <xdr:row>58</xdr:row>
      <xdr:rowOff>17780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59707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64770</xdr:rowOff>
    </xdr:from>
    <xdr:to>
      <xdr:col>78</xdr:col>
      <xdr:colOff>120650</xdr:colOff>
      <xdr:row>57</xdr:row>
      <xdr:rowOff>166370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151147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92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49530</xdr:rowOff>
    </xdr:from>
    <xdr:to>
      <xdr:col>74</xdr:col>
      <xdr:colOff>31750</xdr:colOff>
      <xdr:row>57</xdr:row>
      <xdr:rowOff>151130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135907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91440</xdr:rowOff>
    </xdr:from>
    <xdr:to>
      <xdr:col>69</xdr:col>
      <xdr:colOff>142875</xdr:colOff>
      <xdr:row>57</xdr:row>
      <xdr:rowOff>21590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31767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0</xdr:rowOff>
    </xdr:from>
    <xdr:to>
      <xdr:col>65</xdr:col>
      <xdr:colOff>53975</xdr:colOff>
      <xdr:row>56</xdr:row>
      <xdr:rowOff>101600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111777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法的の企業会計である上水道・下水道事業会計へ</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補助費が大きくなっており、繰出金が少ない特徴がある。類似団体下位の状況を踏まえ、上下水道事業会計の健全化に注視しながら、一般会計との関係について適正な範囲の補助となるよう改善に取り組む。</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40</xdr:row>
      <xdr:rowOff>26416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19140"/>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169943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85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26416</xdr:rowOff>
    </xdr:from>
    <xdr:to>
      <xdr:col>82</xdr:col>
      <xdr:colOff>196850</xdr:colOff>
      <xdr:row>40</xdr:row>
      <xdr:rowOff>26416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88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145288</xdr:rowOff>
    </xdr:from>
    <xdr:to>
      <xdr:col>82</xdr:col>
      <xdr:colOff>107950</xdr:colOff>
      <xdr:row>39</xdr:row>
      <xdr:rowOff>14986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66038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3573</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175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14986</xdr:rowOff>
    </xdr:from>
    <xdr:to>
      <xdr:col>78</xdr:col>
      <xdr:colOff>69850</xdr:colOff>
      <xdr:row>39</xdr:row>
      <xdr:rowOff>42418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70153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158496</xdr:rowOff>
    </xdr:from>
    <xdr:to>
      <xdr:col>78</xdr:col>
      <xdr:colOff>120650</xdr:colOff>
      <xdr:row>37</xdr:row>
      <xdr:rowOff>88646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98823</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42418</xdr:rowOff>
    </xdr:from>
    <xdr:to>
      <xdr:col>73</xdr:col>
      <xdr:colOff>180975</xdr:colOff>
      <xdr:row>39</xdr:row>
      <xdr:rowOff>78994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7289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168148</xdr:rowOff>
    </xdr:from>
    <xdr:to>
      <xdr:col>69</xdr:col>
      <xdr:colOff>92075</xdr:colOff>
      <xdr:row>39</xdr:row>
      <xdr:rowOff>78994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68324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75963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94488</xdr:rowOff>
    </xdr:from>
    <xdr:to>
      <xdr:col>82</xdr:col>
      <xdr:colOff>158750</xdr:colOff>
      <xdr:row>39</xdr:row>
      <xdr:rowOff>24638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6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66565</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135636</xdr:rowOff>
    </xdr:from>
    <xdr:to>
      <xdr:col>78</xdr:col>
      <xdr:colOff>120650</xdr:colOff>
      <xdr:row>39</xdr:row>
      <xdr:rowOff>65786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65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50563</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737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163068</xdr:rowOff>
    </xdr:from>
    <xdr:to>
      <xdr:col>74</xdr:col>
      <xdr:colOff>31750</xdr:colOff>
      <xdr:row>39</xdr:row>
      <xdr:rowOff>93218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67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77995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76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28194</xdr:rowOff>
    </xdr:from>
    <xdr:to>
      <xdr:col>69</xdr:col>
      <xdr:colOff>142875</xdr:colOff>
      <xdr:row>39</xdr:row>
      <xdr:rowOff>129794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71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114571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80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117348</xdr:rowOff>
    </xdr:from>
    <xdr:to>
      <xdr:col>65</xdr:col>
      <xdr:colOff>53975</xdr:colOff>
      <xdr:row>39</xdr:row>
      <xdr:rowOff>47498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63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32275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71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900">
              <a:solidFill>
                <a:schemeClr val="dk1"/>
              </a:solidFill>
              <a:effectLst/>
              <a:latin typeface="+mn-lt"/>
              <a:ea typeface="+mn-ea"/>
              <a:cs typeface="+mn-cs"/>
            </a:rPr>
            <a:t>震災以前に普通建設事業の抑制に努めていたことによる元金償還額の減少により類似団体平均を</a:t>
          </a:r>
          <a:r>
            <a:rPr kumimoji="1" lang="en-US" altLang="ja-JP" sz="900">
              <a:solidFill>
                <a:schemeClr val="dk1"/>
              </a:solidFill>
              <a:effectLst/>
              <a:latin typeface="+mn-lt"/>
              <a:ea typeface="+mn-ea"/>
              <a:cs typeface="+mn-cs"/>
            </a:rPr>
            <a:t>4.2</a:t>
          </a:r>
          <a:r>
            <a:rPr kumimoji="1" lang="ja-JP" altLang="ja-JP" sz="900">
              <a:solidFill>
                <a:schemeClr val="dk1"/>
              </a:solidFill>
              <a:effectLst/>
              <a:latin typeface="+mn-lt"/>
              <a:ea typeface="+mn-ea"/>
              <a:cs typeface="+mn-cs"/>
            </a:rPr>
            <a:t>ポイント下回ったことが考えられる。しかし、東日本大震災以降は被災した町民が入居するための復興公営住宅建設事業や市街地整備に関連する町道等の整備を進めるために多額の地方債を発行していることや、</a:t>
          </a:r>
          <a:r>
            <a:rPr kumimoji="1" lang="en-US" altLang="ja-JP" sz="900">
              <a:solidFill>
                <a:schemeClr val="dk1"/>
              </a:solidFill>
              <a:effectLst/>
              <a:latin typeface="+mn-lt"/>
              <a:ea typeface="+mn-ea"/>
              <a:cs typeface="+mn-cs"/>
            </a:rPr>
            <a:t>H29</a:t>
          </a:r>
          <a:r>
            <a:rPr kumimoji="1" lang="ja-JP" altLang="ja-JP" sz="900">
              <a:solidFill>
                <a:schemeClr val="dk1"/>
              </a:solidFill>
              <a:effectLst/>
              <a:latin typeface="+mn-lt"/>
              <a:ea typeface="+mn-ea"/>
              <a:cs typeface="+mn-cs"/>
            </a:rPr>
            <a:t>年度に過疎地域に指定されたことから、各種過疎対策事業の財源として多額の地方債発行が見込まれていること等本数値は増加の推移が想定されるため、他事業については、極力、起債に依存しない事業となるよう財政運営に努めたい。</a:t>
          </a:r>
          <a:endParaRPr lang="ja-JP" altLang="ja-JP" sz="9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77470</xdr:rowOff>
    </xdr:from>
    <xdr:to>
      <xdr:col>24</xdr:col>
      <xdr:colOff>25400</xdr:colOff>
      <xdr:row>81</xdr:row>
      <xdr:rowOff>161289</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593320"/>
          <a:ext cx="0" cy="1455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133366</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4020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161289</xdr:rowOff>
    </xdr:from>
    <xdr:to>
      <xdr:col>24</xdr:col>
      <xdr:colOff>114300</xdr:colOff>
      <xdr:row>81</xdr:row>
      <xdr:rowOff>161289</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4048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163847</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33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77470</xdr:rowOff>
    </xdr:from>
    <xdr:to>
      <xdr:col>24</xdr:col>
      <xdr:colOff>114300</xdr:colOff>
      <xdr:row>73</xdr:row>
      <xdr:rowOff>77470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593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153670</xdr:rowOff>
    </xdr:from>
    <xdr:to>
      <xdr:col>24</xdr:col>
      <xdr:colOff>25400</xdr:colOff>
      <xdr:row>75</xdr:row>
      <xdr:rowOff>168911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987800" y="13012420"/>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52088</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253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80011</xdr:rowOff>
    </xdr:from>
    <xdr:to>
      <xdr:col>24</xdr:col>
      <xdr:colOff>76200</xdr:colOff>
      <xdr:row>78</xdr:row>
      <xdr:rowOff>10161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168911</xdr:rowOff>
    </xdr:from>
    <xdr:to>
      <xdr:col>19</xdr:col>
      <xdr:colOff>187325</xdr:colOff>
      <xdr:row>76</xdr:row>
      <xdr:rowOff>50800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098800" y="130276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64770</xdr:rowOff>
    </xdr:from>
    <xdr:to>
      <xdr:col>20</xdr:col>
      <xdr:colOff>38100</xdr:colOff>
      <xdr:row>77</xdr:row>
      <xdr:rowOff>166370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151147</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35561</xdr:rowOff>
    </xdr:from>
    <xdr:to>
      <xdr:col>15</xdr:col>
      <xdr:colOff>98425</xdr:colOff>
      <xdr:row>76</xdr:row>
      <xdr:rowOff>50800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2209800" y="130657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87630</xdr:rowOff>
    </xdr:from>
    <xdr:to>
      <xdr:col>15</xdr:col>
      <xdr:colOff>149225</xdr:colOff>
      <xdr:row>78</xdr:row>
      <xdr:rowOff>17780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2557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35561</xdr:rowOff>
    </xdr:from>
    <xdr:to>
      <xdr:col>11</xdr:col>
      <xdr:colOff>9525</xdr:colOff>
      <xdr:row>76</xdr:row>
      <xdr:rowOff>35561</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1320800" y="13065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125730</xdr:rowOff>
    </xdr:from>
    <xdr:to>
      <xdr:col>11</xdr:col>
      <xdr:colOff>60325</xdr:colOff>
      <xdr:row>78</xdr:row>
      <xdr:rowOff>55880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40657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128288</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102870</xdr:rowOff>
    </xdr:from>
    <xdr:to>
      <xdr:col>24</xdr:col>
      <xdr:colOff>76200</xdr:colOff>
      <xdr:row>76</xdr:row>
      <xdr:rowOff>33020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119397</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118110</xdr:rowOff>
    </xdr:from>
    <xdr:to>
      <xdr:col>20</xdr:col>
      <xdr:colOff>38100</xdr:colOff>
      <xdr:row>76</xdr:row>
      <xdr:rowOff>48261</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58437</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274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0</xdr:rowOff>
    </xdr:from>
    <xdr:to>
      <xdr:col>15</xdr:col>
      <xdr:colOff>149225</xdr:colOff>
      <xdr:row>76</xdr:row>
      <xdr:rowOff>101600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111777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156211</xdr:rowOff>
    </xdr:from>
    <xdr:to>
      <xdr:col>11</xdr:col>
      <xdr:colOff>60325</xdr:colOff>
      <xdr:row>76</xdr:row>
      <xdr:rowOff>86361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96537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156211</xdr:rowOff>
    </xdr:from>
    <xdr:to>
      <xdr:col>6</xdr:col>
      <xdr:colOff>171450</xdr:colOff>
      <xdr:row>76</xdr:row>
      <xdr:rowOff>86361</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96537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a:t>
          </a:r>
          <a:r>
            <a:rPr kumimoji="1" lang="ja-JP" altLang="ja-JP" sz="900">
              <a:solidFill>
                <a:schemeClr val="dk1"/>
              </a:solidFill>
              <a:effectLst/>
              <a:latin typeface="+mn-lt"/>
              <a:ea typeface="+mn-ea"/>
              <a:cs typeface="+mn-cs"/>
            </a:rPr>
            <a:t>公債費以外の経常経費は、</a:t>
          </a:r>
          <a:r>
            <a:rPr kumimoji="1" lang="en-US" altLang="ja-JP" sz="900">
              <a:solidFill>
                <a:schemeClr val="dk1"/>
              </a:solidFill>
              <a:effectLst/>
              <a:latin typeface="+mn-lt"/>
              <a:ea typeface="+mn-ea"/>
              <a:cs typeface="+mn-cs"/>
            </a:rPr>
            <a:t>H24</a:t>
          </a:r>
          <a:r>
            <a:rPr kumimoji="1" lang="ja-JP" altLang="ja-JP" sz="900">
              <a:solidFill>
                <a:schemeClr val="dk1"/>
              </a:solidFill>
              <a:effectLst/>
              <a:latin typeface="+mn-lt"/>
              <a:ea typeface="+mn-ea"/>
              <a:cs typeface="+mn-cs"/>
            </a:rPr>
            <a:t>から震災復興に要する人件費の増加や、防災集団移転により買取った土地の維持管理費用が増加していることに加え、人口流出等に影響する収入の減少が進んでいることから、前年とほぼ同数値となった。</a:t>
          </a:r>
          <a:endParaRPr lang="ja-JP" altLang="ja-JP" sz="900">
            <a:effectLst/>
          </a:endParaRPr>
        </a:p>
        <a:p>
          <a:r>
            <a:rPr kumimoji="1" lang="ja-JP" altLang="ja-JP" sz="900">
              <a:solidFill>
                <a:schemeClr val="dk1"/>
              </a:solidFill>
              <a:effectLst/>
              <a:latin typeface="+mn-lt"/>
              <a:ea typeface="+mn-ea"/>
              <a:cs typeface="+mn-cs"/>
            </a:rPr>
            <a:t>　今後は復興事業に比例する経費が落ち着きを見せ、震災以前の水準で推移するものと見込んでいるが、厳しい財政状況の中でも現状の課題を解決するためには計画や目標に沿った復興事業をすすめなくてはならない側面があり、今後も一般財源確保につながるあらゆる可能性の検討に努め経常経費収支比率の改善を図る。</a:t>
          </a:r>
          <a:endParaRPr lang="ja-JP" altLang="ja-JP" sz="900">
            <a:effectLst/>
          </a:endParaRP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8128</xdr:rowOff>
    </xdr:from>
    <xdr:to>
      <xdr:col>82</xdr:col>
      <xdr:colOff>107950</xdr:colOff>
      <xdr:row>80</xdr:row>
      <xdr:rowOff>26415</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695428"/>
          <a:ext cx="0" cy="1046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169942</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26415</xdr:rowOff>
    </xdr:from>
    <xdr:to>
      <xdr:col>82</xdr:col>
      <xdr:colOff>196850</xdr:colOff>
      <xdr:row>80</xdr:row>
      <xdr:rowOff>26415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94505</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3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8128</xdr:rowOff>
    </xdr:from>
    <xdr:to>
      <xdr:col>82</xdr:col>
      <xdr:colOff>196850</xdr:colOff>
      <xdr:row>74</xdr:row>
      <xdr:rowOff>8128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69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101854</xdr:rowOff>
    </xdr:from>
    <xdr:to>
      <xdr:col>82</xdr:col>
      <xdr:colOff>107950</xdr:colOff>
      <xdr:row>79</xdr:row>
      <xdr:rowOff>110998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64640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106442</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2965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89915</xdr:rowOff>
    </xdr:from>
    <xdr:to>
      <xdr:col>82</xdr:col>
      <xdr:colOff>158750</xdr:colOff>
      <xdr:row>77</xdr:row>
      <xdr:rowOff>20065</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42418</xdr:rowOff>
    </xdr:from>
    <xdr:to>
      <xdr:col>78</xdr:col>
      <xdr:colOff>69850</xdr:colOff>
      <xdr:row>79</xdr:row>
      <xdr:rowOff>101854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58696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99061</xdr:rowOff>
    </xdr:from>
    <xdr:to>
      <xdr:col>78</xdr:col>
      <xdr:colOff>120650</xdr:colOff>
      <xdr:row>77</xdr:row>
      <xdr:rowOff>29211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39387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42418</xdr:rowOff>
    </xdr:from>
    <xdr:to>
      <xdr:col>73</xdr:col>
      <xdr:colOff>180975</xdr:colOff>
      <xdr:row>79</xdr:row>
      <xdr:rowOff>78994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5869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160545</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10413</xdr:rowOff>
    </xdr:from>
    <xdr:to>
      <xdr:col>69</xdr:col>
      <xdr:colOff>92075</xdr:colOff>
      <xdr:row>79</xdr:row>
      <xdr:rowOff>78994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004800" y="13212063"/>
          <a:ext cx="889000" cy="41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147065</xdr:rowOff>
    </xdr:from>
    <xdr:to>
      <xdr:col>69</xdr:col>
      <xdr:colOff>142875</xdr:colOff>
      <xdr:row>76</xdr:row>
      <xdr:rowOff>77215</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0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87393</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101346</xdr:rowOff>
    </xdr:from>
    <xdr:to>
      <xdr:col>65</xdr:col>
      <xdr:colOff>53975</xdr:colOff>
      <xdr:row>76</xdr:row>
      <xdr:rowOff>31496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41673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60198</xdr:rowOff>
    </xdr:from>
    <xdr:to>
      <xdr:col>82</xdr:col>
      <xdr:colOff>158750</xdr:colOff>
      <xdr:row>79</xdr:row>
      <xdr:rowOff>161798</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60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140225</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513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51054</xdr:rowOff>
    </xdr:from>
    <xdr:to>
      <xdr:col>78</xdr:col>
      <xdr:colOff>120650</xdr:colOff>
      <xdr:row>79</xdr:row>
      <xdr:rowOff>152654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137431</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681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163068</xdr:rowOff>
    </xdr:from>
    <xdr:to>
      <xdr:col>74</xdr:col>
      <xdr:colOff>31750</xdr:colOff>
      <xdr:row>79</xdr:row>
      <xdr:rowOff>93218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77995</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62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28194</xdr:rowOff>
    </xdr:from>
    <xdr:to>
      <xdr:col>69</xdr:col>
      <xdr:colOff>142875</xdr:colOff>
      <xdr:row>79</xdr:row>
      <xdr:rowOff>129794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57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114571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659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131063</xdr:rowOff>
    </xdr:from>
    <xdr:to>
      <xdr:col>65</xdr:col>
      <xdr:colOff>53975</xdr:colOff>
      <xdr:row>77</xdr:row>
      <xdr:rowOff>61213</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45990</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宮城県山元町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166761</xdr:rowOff>
    </xdr:from>
    <xdr:to>
      <xdr:col>29</xdr:col>
      <xdr:colOff>127000</xdr:colOff>
      <xdr:row>20</xdr:row>
      <xdr:rowOff>6878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00336"/>
          <a:ext cx="0" cy="13831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150405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55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6878</xdr:rowOff>
    </xdr:from>
    <xdr:to>
      <xdr:col>30</xdr:col>
      <xdr:colOff>25400</xdr:colOff>
      <xdr:row>20</xdr:row>
      <xdr:rowOff>6878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835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81688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4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166761</xdr:rowOff>
    </xdr:from>
    <xdr:to>
      <xdr:col>30</xdr:col>
      <xdr:colOff>25400</xdr:colOff>
      <xdr:row>11</xdr:row>
      <xdr:rowOff>166761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00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38905</xdr:rowOff>
    </xdr:from>
    <xdr:to>
      <xdr:col>29</xdr:col>
      <xdr:colOff>127000</xdr:colOff>
      <xdr:row>16</xdr:row>
      <xdr:rowOff>76853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29730"/>
          <a:ext cx="647700" cy="379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34134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96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62057</xdr:rowOff>
    </xdr:from>
    <xdr:to>
      <xdr:col>29</xdr:col>
      <xdr:colOff>177800</xdr:colOff>
      <xdr:row>17</xdr:row>
      <xdr:rowOff>163657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2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76853</xdr:rowOff>
    </xdr:from>
    <xdr:to>
      <xdr:col>26</xdr:col>
      <xdr:colOff>50800</xdr:colOff>
      <xdr:row>16</xdr:row>
      <xdr:rowOff>92565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67678"/>
          <a:ext cx="698500" cy="157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85016</xdr:rowOff>
    </xdr:from>
    <xdr:to>
      <xdr:col>26</xdr:col>
      <xdr:colOff>101600</xdr:colOff>
      <xdr:row>18</xdr:row>
      <xdr:rowOff>15166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472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171393</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33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74651</xdr:rowOff>
    </xdr:from>
    <xdr:to>
      <xdr:col>22</xdr:col>
      <xdr:colOff>114300</xdr:colOff>
      <xdr:row>16</xdr:row>
      <xdr:rowOff>92565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865476"/>
          <a:ext cx="698500" cy="17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100119</xdr:rowOff>
    </xdr:from>
    <xdr:to>
      <xdr:col>22</xdr:col>
      <xdr:colOff>165100</xdr:colOff>
      <xdr:row>18</xdr:row>
      <xdr:rowOff>30269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62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15046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4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44727</xdr:rowOff>
    </xdr:from>
    <xdr:to>
      <xdr:col>18</xdr:col>
      <xdr:colOff>177800</xdr:colOff>
      <xdr:row>16</xdr:row>
      <xdr:rowOff>74651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835552"/>
          <a:ext cx="698500" cy="299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114894</xdr:rowOff>
    </xdr:from>
    <xdr:to>
      <xdr:col>19</xdr:col>
      <xdr:colOff>38100</xdr:colOff>
      <xdr:row>18</xdr:row>
      <xdr:rowOff>45044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77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29821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63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130218</xdr:rowOff>
    </xdr:from>
    <xdr:to>
      <xdr:col>15</xdr:col>
      <xdr:colOff>101600</xdr:colOff>
      <xdr:row>18</xdr:row>
      <xdr:rowOff>60368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45145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7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159555</xdr:rowOff>
    </xdr:from>
    <xdr:to>
      <xdr:col>29</xdr:col>
      <xdr:colOff>177800</xdr:colOff>
      <xdr:row>16</xdr:row>
      <xdr:rowOff>89705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78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4632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24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26053</xdr:rowOff>
    </xdr:from>
    <xdr:to>
      <xdr:col>26</xdr:col>
      <xdr:colOff>101600</xdr:colOff>
      <xdr:row>16</xdr:row>
      <xdr:rowOff>127653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168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137830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85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41765</xdr:rowOff>
    </xdr:from>
    <xdr:to>
      <xdr:col>22</xdr:col>
      <xdr:colOff>165100</xdr:colOff>
      <xdr:row>16</xdr:row>
      <xdr:rowOff>143365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325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153542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0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23851</xdr:rowOff>
    </xdr:from>
    <xdr:to>
      <xdr:col>19</xdr:col>
      <xdr:colOff>38100</xdr:colOff>
      <xdr:row>16</xdr:row>
      <xdr:rowOff>125451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146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135628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83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165377</xdr:rowOff>
    </xdr:from>
    <xdr:to>
      <xdr:col>15</xdr:col>
      <xdr:colOff>101600</xdr:colOff>
      <xdr:row>16</xdr:row>
      <xdr:rowOff>95527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847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105704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5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263341</xdr:rowOff>
    </xdr:from>
    <xdr:to>
      <xdr:col>29</xdr:col>
      <xdr:colOff>127000</xdr:colOff>
      <xdr:row>37</xdr:row>
      <xdr:rowOff>218230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87891"/>
          <a:ext cx="0" cy="11550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190307</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15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218230</xdr:rowOff>
    </xdr:from>
    <xdr:to>
      <xdr:col>30</xdr:col>
      <xdr:colOff>25400</xdr:colOff>
      <xdr:row>37</xdr:row>
      <xdr:rowOff>218230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3429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6818</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931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263341</xdr:rowOff>
    </xdr:from>
    <xdr:to>
      <xdr:col>30</xdr:col>
      <xdr:colOff>25400</xdr:colOff>
      <xdr:row>33</xdr:row>
      <xdr:rowOff>263341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878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138697</xdr:rowOff>
    </xdr:from>
    <xdr:to>
      <xdr:col>29</xdr:col>
      <xdr:colOff>127000</xdr:colOff>
      <xdr:row>36</xdr:row>
      <xdr:rowOff>139440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091947"/>
          <a:ext cx="647700" cy="7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220877</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3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32900</xdr:rowOff>
    </xdr:from>
    <xdr:to>
      <xdr:col>29</xdr:col>
      <xdr:colOff>177800</xdr:colOff>
      <xdr:row>36</xdr:row>
      <xdr:rowOff>134500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861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266979</xdr:rowOff>
    </xdr:from>
    <xdr:to>
      <xdr:col>26</xdr:col>
      <xdr:colOff>50800</xdr:colOff>
      <xdr:row>36</xdr:row>
      <xdr:rowOff>139440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6877329"/>
          <a:ext cx="698500" cy="2153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51473</xdr:rowOff>
    </xdr:from>
    <xdr:to>
      <xdr:col>26</xdr:col>
      <xdr:colOff>101600</xdr:colOff>
      <xdr:row>36</xdr:row>
      <xdr:rowOff>153073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0047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163250</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773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266979</xdr:rowOff>
    </xdr:from>
    <xdr:to>
      <xdr:col>22</xdr:col>
      <xdr:colOff>114300</xdr:colOff>
      <xdr:row>36</xdr:row>
      <xdr:rowOff>22968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877329"/>
          <a:ext cx="698500" cy="988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42348</xdr:rowOff>
    </xdr:from>
    <xdr:to>
      <xdr:col>22</xdr:col>
      <xdr:colOff>165100</xdr:colOff>
      <xdr:row>36</xdr:row>
      <xdr:rowOff>143948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955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128725</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08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218478</xdr:rowOff>
    </xdr:from>
    <xdr:to>
      <xdr:col>18</xdr:col>
      <xdr:colOff>177800</xdr:colOff>
      <xdr:row>36</xdr:row>
      <xdr:rowOff>22968</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828828"/>
          <a:ext cx="698500" cy="1473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47054</xdr:rowOff>
    </xdr:from>
    <xdr:to>
      <xdr:col>19</xdr:col>
      <xdr:colOff>38100</xdr:colOff>
      <xdr:row>36</xdr:row>
      <xdr:rowOff>148654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0003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133431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86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84944</xdr:rowOff>
    </xdr:from>
    <xdr:to>
      <xdr:col>15</xdr:col>
      <xdr:colOff>101600</xdr:colOff>
      <xdr:row>37</xdr:row>
      <xdr:rowOff>15094</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0381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171321</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124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87897</xdr:rowOff>
    </xdr:from>
    <xdr:to>
      <xdr:col>29</xdr:col>
      <xdr:colOff>177800</xdr:colOff>
      <xdr:row>37</xdr:row>
      <xdr:rowOff>18047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0411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59974</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013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88640</xdr:rowOff>
    </xdr:from>
    <xdr:to>
      <xdr:col>26</xdr:col>
      <xdr:colOff>101600</xdr:colOff>
      <xdr:row>37</xdr:row>
      <xdr:rowOff>18790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0418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3567</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128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216179</xdr:rowOff>
    </xdr:from>
    <xdr:to>
      <xdr:col>22</xdr:col>
      <xdr:colOff>165100</xdr:colOff>
      <xdr:row>35</xdr:row>
      <xdr:rowOff>317779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826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327956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595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315068</xdr:rowOff>
    </xdr:from>
    <xdr:to>
      <xdr:col>19</xdr:col>
      <xdr:colOff>38100</xdr:colOff>
      <xdr:row>36</xdr:row>
      <xdr:rowOff>73768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9254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83945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694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167678</xdr:rowOff>
    </xdr:from>
    <xdr:to>
      <xdr:col>15</xdr:col>
      <xdr:colOff>101600</xdr:colOff>
      <xdr:row>35</xdr:row>
      <xdr:rowOff>269278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7780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279455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54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宮城県山元町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12,227
12,160
64.58
13,019,831
11,386,705
707,123
3,926,980
7,255,028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137268</xdr:rowOff>
    </xdr:from>
    <xdr:to>
      <xdr:col>24</xdr:col>
      <xdr:colOff>62865</xdr:colOff>
      <xdr:row>38</xdr:row>
      <xdr:rowOff>155628</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80768"/>
          <a:ext cx="1270" cy="1389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159455</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7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155628</xdr:rowOff>
    </xdr:from>
    <xdr:to>
      <xdr:col>24</xdr:col>
      <xdr:colOff>152400</xdr:colOff>
      <xdr:row>38</xdr:row>
      <xdr:rowOff>155628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83945</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5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137268</xdr:rowOff>
    </xdr:from>
    <xdr:to>
      <xdr:col>24</xdr:col>
      <xdr:colOff>152400</xdr:colOff>
      <xdr:row>30</xdr:row>
      <xdr:rowOff>137268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80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3656</xdr:rowOff>
    </xdr:from>
    <xdr:to>
      <xdr:col>24</xdr:col>
      <xdr:colOff>63500</xdr:colOff>
      <xdr:row>35</xdr:row>
      <xdr:rowOff>48864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004406"/>
          <a:ext cx="838200" cy="45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53053</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2252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74626</xdr:rowOff>
    </xdr:from>
    <xdr:to>
      <xdr:col>24</xdr:col>
      <xdr:colOff>114300</xdr:colOff>
      <xdr:row>37</xdr:row>
      <xdr:rowOff>4776</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4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48864</xdr:rowOff>
    </xdr:from>
    <xdr:to>
      <xdr:col>19</xdr:col>
      <xdr:colOff>177800</xdr:colOff>
      <xdr:row>35</xdr:row>
      <xdr:rowOff>60970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049614"/>
          <a:ext cx="889000" cy="12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87702</xdr:rowOff>
    </xdr:from>
    <xdr:to>
      <xdr:col>20</xdr:col>
      <xdr:colOff>38100</xdr:colOff>
      <xdr:row>37</xdr:row>
      <xdr:rowOff>17852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5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8979</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35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49403</xdr:rowOff>
    </xdr:from>
    <xdr:to>
      <xdr:col>15</xdr:col>
      <xdr:colOff>50800</xdr:colOff>
      <xdr:row>35</xdr:row>
      <xdr:rowOff>60970</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6050153"/>
          <a:ext cx="889000" cy="1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94057</xdr:rowOff>
    </xdr:from>
    <xdr:to>
      <xdr:col>15</xdr:col>
      <xdr:colOff>101600</xdr:colOff>
      <xdr:row>37</xdr:row>
      <xdr:rowOff>24207</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66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15334</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35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49403</xdr:rowOff>
    </xdr:from>
    <xdr:to>
      <xdr:col>10</xdr:col>
      <xdr:colOff>114300</xdr:colOff>
      <xdr:row>35</xdr:row>
      <xdr:rowOff>72117</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050153"/>
          <a:ext cx="889000" cy="22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110388</xdr:rowOff>
    </xdr:from>
    <xdr:to>
      <xdr:col>10</xdr:col>
      <xdr:colOff>165100</xdr:colOff>
      <xdr:row>37</xdr:row>
      <xdr:rowOff>40538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28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31665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37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121462</xdr:rowOff>
    </xdr:from>
    <xdr:to>
      <xdr:col>6</xdr:col>
      <xdr:colOff>38100</xdr:colOff>
      <xdr:row>37</xdr:row>
      <xdr:rowOff>51612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9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42739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38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124306</xdr:rowOff>
    </xdr:from>
    <xdr:to>
      <xdr:col>24</xdr:col>
      <xdr:colOff>114300</xdr:colOff>
      <xdr:row>35</xdr:row>
      <xdr:rowOff>54456</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95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147183</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805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169514</xdr:rowOff>
    </xdr:from>
    <xdr:to>
      <xdr:col>20</xdr:col>
      <xdr:colOff>38100</xdr:colOff>
      <xdr:row>35</xdr:row>
      <xdr:rowOff>99664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99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116191</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5774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10170</xdr:rowOff>
    </xdr:from>
    <xdr:to>
      <xdr:col>15</xdr:col>
      <xdr:colOff>101600</xdr:colOff>
      <xdr:row>35</xdr:row>
      <xdr:rowOff>111770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01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128297</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786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170053</xdr:rowOff>
    </xdr:from>
    <xdr:to>
      <xdr:col>10</xdr:col>
      <xdr:colOff>165100</xdr:colOff>
      <xdr:row>35</xdr:row>
      <xdr:rowOff>100203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99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116730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774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21317</xdr:rowOff>
    </xdr:from>
    <xdr:to>
      <xdr:col>6</xdr:col>
      <xdr:colOff>38100</xdr:colOff>
      <xdr:row>35</xdr:row>
      <xdr:rowOff>122917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02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139444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5797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a:extLst>
            <a:ext uri="{FF2B5EF4-FFF2-40B4-BE49-F238E27FC236}">
              <a16:creationId xmlns:a16="http://schemas.microsoft.com/office/drawing/2014/main" id="{00000000-0008-0000-06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26612</xdr:rowOff>
    </xdr:from>
    <xdr:to>
      <xdr:col>24</xdr:col>
      <xdr:colOff>62865</xdr:colOff>
      <xdr:row>57</xdr:row>
      <xdr:rowOff>100422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flipV="1">
          <a:off x="4633595" y="8770562"/>
          <a:ext cx="1270" cy="1102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104249</xdr:rowOff>
    </xdr:from>
    <xdr:ext cx="534377" cy="259045"/>
    <xdr:sp macro="" textlink="">
      <xdr:nvSpPr>
        <xdr:cNvPr id="110" name="物件費最小値テキスト">
          <a:extLst>
            <a:ext uri="{FF2B5EF4-FFF2-40B4-BE49-F238E27FC236}">
              <a16:creationId xmlns:a16="http://schemas.microsoft.com/office/drawing/2014/main" id="{00000000-0008-0000-0600-00006E000000}"/>
            </a:ext>
          </a:extLst>
        </xdr:cNvPr>
        <xdr:cNvSpPr txBox="1"/>
      </xdr:nvSpPr>
      <xdr:spPr>
        <a:xfrm>
          <a:off x="4686300" y="9876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100422</xdr:rowOff>
    </xdr:from>
    <xdr:to>
      <xdr:col>24</xdr:col>
      <xdr:colOff>152400</xdr:colOff>
      <xdr:row>57</xdr:row>
      <xdr:rowOff>100422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987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144739</xdr:rowOff>
    </xdr:from>
    <xdr:ext cx="599010" cy="259045"/>
    <xdr:sp macro="" textlink="">
      <xdr:nvSpPr>
        <xdr:cNvPr id="112" name="物件費最大値テキスト">
          <a:extLst>
            <a:ext uri="{FF2B5EF4-FFF2-40B4-BE49-F238E27FC236}">
              <a16:creationId xmlns:a16="http://schemas.microsoft.com/office/drawing/2014/main" id="{00000000-0008-0000-0600-000070000000}"/>
            </a:ext>
          </a:extLst>
        </xdr:cNvPr>
        <xdr:cNvSpPr txBox="1"/>
      </xdr:nvSpPr>
      <xdr:spPr>
        <a:xfrm>
          <a:off x="4686300" y="854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26612</xdr:rowOff>
    </xdr:from>
    <xdr:to>
      <xdr:col>24</xdr:col>
      <xdr:colOff>152400</xdr:colOff>
      <xdr:row>51</xdr:row>
      <xdr:rowOff>26612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877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100308</xdr:rowOff>
    </xdr:from>
    <xdr:to>
      <xdr:col>24</xdr:col>
      <xdr:colOff>63500</xdr:colOff>
      <xdr:row>56</xdr:row>
      <xdr:rowOff>22378</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3797300" y="9530058"/>
          <a:ext cx="838200" cy="9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134476</xdr:rowOff>
    </xdr:from>
    <xdr:ext cx="534377" cy="259045"/>
    <xdr:sp macro="" textlink="">
      <xdr:nvSpPr>
        <xdr:cNvPr id="115" name="物件費平均値テキスト">
          <a:extLst>
            <a:ext uri="{FF2B5EF4-FFF2-40B4-BE49-F238E27FC236}">
              <a16:creationId xmlns:a16="http://schemas.microsoft.com/office/drawing/2014/main" id="{00000000-0008-0000-0600-000073000000}"/>
            </a:ext>
          </a:extLst>
        </xdr:cNvPr>
        <xdr:cNvSpPr txBox="1"/>
      </xdr:nvSpPr>
      <xdr:spPr>
        <a:xfrm>
          <a:off x="4686300" y="9564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156049</xdr:rowOff>
    </xdr:from>
    <xdr:to>
      <xdr:col>24</xdr:col>
      <xdr:colOff>114300</xdr:colOff>
      <xdr:row>56</xdr:row>
      <xdr:rowOff>86199</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4584700" y="958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22378</xdr:rowOff>
    </xdr:from>
    <xdr:to>
      <xdr:col>19</xdr:col>
      <xdr:colOff>177800</xdr:colOff>
      <xdr:row>56</xdr:row>
      <xdr:rowOff>41328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2908300" y="9623578"/>
          <a:ext cx="889000" cy="18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39898</xdr:rowOff>
    </xdr:from>
    <xdr:to>
      <xdr:col>20</xdr:col>
      <xdr:colOff>38100</xdr:colOff>
      <xdr:row>56</xdr:row>
      <xdr:rowOff>141498</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3746500" y="964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132625</xdr:rowOff>
    </xdr:from>
    <xdr:ext cx="534377" cy="259045"/>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3530111" y="973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106023</xdr:rowOff>
    </xdr:from>
    <xdr:to>
      <xdr:col>15</xdr:col>
      <xdr:colOff>50800</xdr:colOff>
      <xdr:row>56</xdr:row>
      <xdr:rowOff>41328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019300" y="9535773"/>
          <a:ext cx="889000" cy="10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41671</xdr:rowOff>
    </xdr:from>
    <xdr:to>
      <xdr:col>15</xdr:col>
      <xdr:colOff>101600</xdr:colOff>
      <xdr:row>56</xdr:row>
      <xdr:rowOff>143271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2857500" y="9642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134398</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2641111" y="9735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106023</xdr:rowOff>
    </xdr:from>
    <xdr:to>
      <xdr:col>10</xdr:col>
      <xdr:colOff>114300</xdr:colOff>
      <xdr:row>55</xdr:row>
      <xdr:rowOff>128435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1130300" y="9535773"/>
          <a:ext cx="889000" cy="2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32052</xdr:rowOff>
    </xdr:from>
    <xdr:to>
      <xdr:col>10</xdr:col>
      <xdr:colOff>165100</xdr:colOff>
      <xdr:row>56</xdr:row>
      <xdr:rowOff>133652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968500" y="963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124779</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1752111" y="972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10709</xdr:rowOff>
    </xdr:from>
    <xdr:to>
      <xdr:col>6</xdr:col>
      <xdr:colOff>38100</xdr:colOff>
      <xdr:row>56</xdr:row>
      <xdr:rowOff>112309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079500" y="961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103436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863111" y="970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49508</xdr:rowOff>
    </xdr:from>
    <xdr:to>
      <xdr:col>24</xdr:col>
      <xdr:colOff>114300</xdr:colOff>
      <xdr:row>55</xdr:row>
      <xdr:rowOff>151108</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4584700" y="947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72385</xdr:rowOff>
    </xdr:from>
    <xdr:ext cx="599010" cy="259045"/>
    <xdr:sp macro="" textlink="">
      <xdr:nvSpPr>
        <xdr:cNvPr id="134" name="物件費該当値テキスト">
          <a:extLst>
            <a:ext uri="{FF2B5EF4-FFF2-40B4-BE49-F238E27FC236}">
              <a16:creationId xmlns:a16="http://schemas.microsoft.com/office/drawing/2014/main" id="{00000000-0008-0000-0600-000086000000}"/>
            </a:ext>
          </a:extLst>
        </xdr:cNvPr>
        <xdr:cNvSpPr txBox="1"/>
      </xdr:nvSpPr>
      <xdr:spPr>
        <a:xfrm>
          <a:off x="4686300" y="9330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143028</xdr:rowOff>
    </xdr:from>
    <xdr:to>
      <xdr:col>20</xdr:col>
      <xdr:colOff>38100</xdr:colOff>
      <xdr:row>56</xdr:row>
      <xdr:rowOff>73178</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3746500" y="957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89705</xdr:rowOff>
    </xdr:from>
    <xdr:ext cx="59901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497795" y="9348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161978</xdr:rowOff>
    </xdr:from>
    <xdr:to>
      <xdr:col>15</xdr:col>
      <xdr:colOff>101600</xdr:colOff>
      <xdr:row>56</xdr:row>
      <xdr:rowOff>92128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2857500" y="959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108655</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641111" y="936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55223</xdr:rowOff>
    </xdr:from>
    <xdr:to>
      <xdr:col>10</xdr:col>
      <xdr:colOff>165100</xdr:colOff>
      <xdr:row>55</xdr:row>
      <xdr:rowOff>156823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968500" y="948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1900</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719795" y="9260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77635</xdr:rowOff>
    </xdr:from>
    <xdr:to>
      <xdr:col>6</xdr:col>
      <xdr:colOff>38100</xdr:colOff>
      <xdr:row>56</xdr:row>
      <xdr:rowOff>7785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079500" y="95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24312</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830795" y="9282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106667</xdr:rowOff>
    </xdr:from>
    <xdr:to>
      <xdr:col>24</xdr:col>
      <xdr:colOff>62865</xdr:colOff>
      <xdr:row>79</xdr:row>
      <xdr:rowOff>13512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279617"/>
          <a:ext cx="1270" cy="1278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17339</xdr:rowOff>
    </xdr:from>
    <xdr:ext cx="378565"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61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13512</xdr:rowOff>
    </xdr:from>
    <xdr:to>
      <xdr:col>24</xdr:col>
      <xdr:colOff>152400</xdr:colOff>
      <xdr:row>79</xdr:row>
      <xdr:rowOff>13512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558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53344</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205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106667</xdr:rowOff>
    </xdr:from>
    <xdr:to>
      <xdr:col>24</xdr:col>
      <xdr:colOff>152400</xdr:colOff>
      <xdr:row>71</xdr:row>
      <xdr:rowOff>106667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279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123089</xdr:rowOff>
    </xdr:from>
    <xdr:to>
      <xdr:col>24</xdr:col>
      <xdr:colOff>63500</xdr:colOff>
      <xdr:row>75</xdr:row>
      <xdr:rowOff>165684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3797300" y="12981839"/>
          <a:ext cx="838200" cy="42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81157</xdr:rowOff>
    </xdr:from>
    <xdr:ext cx="469744"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282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102730</xdr:rowOff>
    </xdr:from>
    <xdr:to>
      <xdr:col>24</xdr:col>
      <xdr:colOff>114300</xdr:colOff>
      <xdr:row>78</xdr:row>
      <xdr:rowOff>32880</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30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159589</xdr:rowOff>
    </xdr:from>
    <xdr:to>
      <xdr:col>19</xdr:col>
      <xdr:colOff>177800</xdr:colOff>
      <xdr:row>75</xdr:row>
      <xdr:rowOff>165684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908300" y="13018339"/>
          <a:ext cx="889000" cy="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79108</xdr:rowOff>
    </xdr:from>
    <xdr:to>
      <xdr:col>20</xdr:col>
      <xdr:colOff>38100</xdr:colOff>
      <xdr:row>78</xdr:row>
      <xdr:rowOff>9258</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28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385</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62428" y="13373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159589</xdr:rowOff>
    </xdr:from>
    <xdr:to>
      <xdr:col>15</xdr:col>
      <xdr:colOff>50800</xdr:colOff>
      <xdr:row>76</xdr:row>
      <xdr:rowOff>139776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019300" y="13018339"/>
          <a:ext cx="889000" cy="151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4508</xdr:rowOff>
    </xdr:from>
    <xdr:to>
      <xdr:col>15</xdr:col>
      <xdr:colOff>101600</xdr:colOff>
      <xdr:row>77</xdr:row>
      <xdr:rowOff>106108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20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97235</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73428" y="1329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139776</xdr:rowOff>
    </xdr:from>
    <xdr:to>
      <xdr:col>10</xdr:col>
      <xdr:colOff>114300</xdr:colOff>
      <xdr:row>76</xdr:row>
      <xdr:rowOff>165875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1130300" y="13169976"/>
          <a:ext cx="889000" cy="2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56896</xdr:rowOff>
    </xdr:from>
    <xdr:to>
      <xdr:col>10</xdr:col>
      <xdr:colOff>165100</xdr:colOff>
      <xdr:row>77</xdr:row>
      <xdr:rowOff>158496</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25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149623</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84428" y="1335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127724</xdr:rowOff>
    </xdr:from>
    <xdr:to>
      <xdr:col>6</xdr:col>
      <xdr:colOff>38100</xdr:colOff>
      <xdr:row>78</xdr:row>
      <xdr:rowOff>57874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32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49001</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422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72289</xdr:rowOff>
    </xdr:from>
    <xdr:to>
      <xdr:col>24</xdr:col>
      <xdr:colOff>114300</xdr:colOff>
      <xdr:row>76</xdr:row>
      <xdr:rowOff>2439</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293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95166</xdr:rowOff>
    </xdr:from>
    <xdr:ext cx="534377"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278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114884</xdr:rowOff>
    </xdr:from>
    <xdr:to>
      <xdr:col>20</xdr:col>
      <xdr:colOff>38100</xdr:colOff>
      <xdr:row>76</xdr:row>
      <xdr:rowOff>45034</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297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61561</xdr:rowOff>
    </xdr:from>
    <xdr:ext cx="534377"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30111" y="12748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108788</xdr:rowOff>
    </xdr:from>
    <xdr:to>
      <xdr:col>15</xdr:col>
      <xdr:colOff>101600</xdr:colOff>
      <xdr:row>76</xdr:row>
      <xdr:rowOff>38937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29675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55465</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41111" y="12742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88976</xdr:rowOff>
    </xdr:from>
    <xdr:to>
      <xdr:col>10</xdr:col>
      <xdr:colOff>165100</xdr:colOff>
      <xdr:row>77</xdr:row>
      <xdr:rowOff>19126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119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35653</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52111" y="12894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115075</xdr:rowOff>
    </xdr:from>
    <xdr:to>
      <xdr:col>6</xdr:col>
      <xdr:colOff>38100</xdr:colOff>
      <xdr:row>77</xdr:row>
      <xdr:rowOff>45225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14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61751</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63111" y="12920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64196</xdr:rowOff>
    </xdr:from>
    <xdr:to>
      <xdr:col>24</xdr:col>
      <xdr:colOff>62865</xdr:colOff>
      <xdr:row>99</xdr:row>
      <xdr:rowOff>79840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66146"/>
          <a:ext cx="1270" cy="1387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83667</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5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79840</xdr:rowOff>
    </xdr:from>
    <xdr:to>
      <xdr:col>24</xdr:col>
      <xdr:colOff>152400</xdr:colOff>
      <xdr:row>99</xdr:row>
      <xdr:rowOff>79840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53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10873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41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64196</xdr:rowOff>
    </xdr:from>
    <xdr:to>
      <xdr:col>24</xdr:col>
      <xdr:colOff>152400</xdr:colOff>
      <xdr:row>91</xdr:row>
      <xdr:rowOff>64196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66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80673</xdr:rowOff>
    </xdr:from>
    <xdr:to>
      <xdr:col>24</xdr:col>
      <xdr:colOff>63500</xdr:colOff>
      <xdr:row>98</xdr:row>
      <xdr:rowOff>143782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882773"/>
          <a:ext cx="838200" cy="6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49418</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508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26541</xdr:rowOff>
    </xdr:from>
    <xdr:to>
      <xdr:col>24</xdr:col>
      <xdr:colOff>114300</xdr:colOff>
      <xdr:row>97</xdr:row>
      <xdr:rowOff>128141</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100936</xdr:rowOff>
    </xdr:from>
    <xdr:to>
      <xdr:col>19</xdr:col>
      <xdr:colOff>177800</xdr:colOff>
      <xdr:row>98</xdr:row>
      <xdr:rowOff>143782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903036"/>
          <a:ext cx="889000" cy="42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43180</xdr:rowOff>
    </xdr:from>
    <xdr:to>
      <xdr:col>20</xdr:col>
      <xdr:colOff>38100</xdr:colOff>
      <xdr:row>97</xdr:row>
      <xdr:rowOff>144780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161307</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44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100659</xdr:rowOff>
    </xdr:from>
    <xdr:to>
      <xdr:col>15</xdr:col>
      <xdr:colOff>50800</xdr:colOff>
      <xdr:row>98</xdr:row>
      <xdr:rowOff>100936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902759"/>
          <a:ext cx="889000" cy="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44780</xdr:rowOff>
    </xdr:from>
    <xdr:to>
      <xdr:col>15</xdr:col>
      <xdr:colOff>101600</xdr:colOff>
      <xdr:row>97</xdr:row>
      <xdr:rowOff>146380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67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162907</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5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100659</xdr:rowOff>
    </xdr:from>
    <xdr:to>
      <xdr:col>10</xdr:col>
      <xdr:colOff>114300</xdr:colOff>
      <xdr:row>99</xdr:row>
      <xdr:rowOff>36406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902759"/>
          <a:ext cx="889000" cy="10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61713</xdr:rowOff>
    </xdr:from>
    <xdr:to>
      <xdr:col>10</xdr:col>
      <xdr:colOff>165100</xdr:colOff>
      <xdr:row>97</xdr:row>
      <xdr:rowOff>163313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9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8390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46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106045</xdr:rowOff>
    </xdr:from>
    <xdr:to>
      <xdr:col>6</xdr:col>
      <xdr:colOff>38100</xdr:colOff>
      <xdr:row>98</xdr:row>
      <xdr:rowOff>36195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73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52722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11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29873</xdr:rowOff>
    </xdr:from>
    <xdr:to>
      <xdr:col>24</xdr:col>
      <xdr:colOff>114300</xdr:colOff>
      <xdr:row>98</xdr:row>
      <xdr:rowOff>131473</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83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8300</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810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92982</xdr:rowOff>
    </xdr:from>
    <xdr:to>
      <xdr:col>20</xdr:col>
      <xdr:colOff>38100</xdr:colOff>
      <xdr:row>99</xdr:row>
      <xdr:rowOff>23132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89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14259</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98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50136</xdr:rowOff>
    </xdr:from>
    <xdr:to>
      <xdr:col>15</xdr:col>
      <xdr:colOff>101600</xdr:colOff>
      <xdr:row>98</xdr:row>
      <xdr:rowOff>151736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85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142863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94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49859</xdr:rowOff>
    </xdr:from>
    <xdr:to>
      <xdr:col>10</xdr:col>
      <xdr:colOff>165100</xdr:colOff>
      <xdr:row>98</xdr:row>
      <xdr:rowOff>151459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85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142586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94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157056</xdr:rowOff>
    </xdr:from>
    <xdr:to>
      <xdr:col>6</xdr:col>
      <xdr:colOff>38100</xdr:colOff>
      <xdr:row>99</xdr:row>
      <xdr:rowOff>87206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95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78333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705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154079</xdr:rowOff>
    </xdr:from>
    <xdr:to>
      <xdr:col>54</xdr:col>
      <xdr:colOff>189865</xdr:colOff>
      <xdr:row>38</xdr:row>
      <xdr:rowOff>143475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26129"/>
          <a:ext cx="1270" cy="153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147302</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143475</xdr:rowOff>
    </xdr:from>
    <xdr:to>
      <xdr:col>55</xdr:col>
      <xdr:colOff>88900</xdr:colOff>
      <xdr:row>38</xdr:row>
      <xdr:rowOff>143475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100756</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01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154079</xdr:rowOff>
    </xdr:from>
    <xdr:to>
      <xdr:col>55</xdr:col>
      <xdr:colOff>88900</xdr:colOff>
      <xdr:row>29</xdr:row>
      <xdr:rowOff>154079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26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15884</xdr:rowOff>
    </xdr:from>
    <xdr:to>
      <xdr:col>55</xdr:col>
      <xdr:colOff>0</xdr:colOff>
      <xdr:row>37</xdr:row>
      <xdr:rowOff>81002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5159384"/>
          <a:ext cx="838200" cy="126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63388</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407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84961</xdr:rowOff>
    </xdr:from>
    <xdr:to>
      <xdr:col>55</xdr:col>
      <xdr:colOff>50800</xdr:colOff>
      <xdr:row>38</xdr:row>
      <xdr:rowOff>15111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42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15884</xdr:rowOff>
    </xdr:from>
    <xdr:to>
      <xdr:col>50</xdr:col>
      <xdr:colOff>114300</xdr:colOff>
      <xdr:row>33</xdr:row>
      <xdr:rowOff>156594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5159384"/>
          <a:ext cx="889000" cy="655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100516</xdr:rowOff>
    </xdr:from>
    <xdr:to>
      <xdr:col>50</xdr:col>
      <xdr:colOff>165100</xdr:colOff>
      <xdr:row>38</xdr:row>
      <xdr:rowOff>30666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44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21793</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53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156594</xdr:rowOff>
    </xdr:from>
    <xdr:to>
      <xdr:col>45</xdr:col>
      <xdr:colOff>177800</xdr:colOff>
      <xdr:row>35</xdr:row>
      <xdr:rowOff>145229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5814444"/>
          <a:ext cx="889000" cy="33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135495</xdr:rowOff>
    </xdr:from>
    <xdr:to>
      <xdr:col>46</xdr:col>
      <xdr:colOff>38100</xdr:colOff>
      <xdr:row>38</xdr:row>
      <xdr:rowOff>65646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4791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56772</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57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142629</xdr:rowOff>
    </xdr:from>
    <xdr:to>
      <xdr:col>41</xdr:col>
      <xdr:colOff>50800</xdr:colOff>
      <xdr:row>35</xdr:row>
      <xdr:rowOff>145229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143379"/>
          <a:ext cx="889000" cy="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130584</xdr:rowOff>
    </xdr:from>
    <xdr:to>
      <xdr:col>41</xdr:col>
      <xdr:colOff>101600</xdr:colOff>
      <xdr:row>38</xdr:row>
      <xdr:rowOff>60734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74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51861</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566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135534</xdr:rowOff>
    </xdr:from>
    <xdr:to>
      <xdr:col>36</xdr:col>
      <xdr:colOff>165100</xdr:colOff>
      <xdr:row>38</xdr:row>
      <xdr:rowOff>65684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7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56811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57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30202</xdr:rowOff>
    </xdr:from>
    <xdr:to>
      <xdr:col>55</xdr:col>
      <xdr:colOff>50800</xdr:colOff>
      <xdr:row>37</xdr:row>
      <xdr:rowOff>131802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7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53079</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25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29</xdr:row>
      <xdr:rowOff>136534</xdr:rowOff>
    </xdr:from>
    <xdr:to>
      <xdr:col>50</xdr:col>
      <xdr:colOff>165100</xdr:colOff>
      <xdr:row>30</xdr:row>
      <xdr:rowOff>66684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10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83211</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4883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105794</xdr:rowOff>
    </xdr:from>
    <xdr:to>
      <xdr:col>46</xdr:col>
      <xdr:colOff>38100</xdr:colOff>
      <xdr:row>34</xdr:row>
      <xdr:rowOff>35944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576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52471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538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94429</xdr:rowOff>
    </xdr:from>
    <xdr:to>
      <xdr:col>41</xdr:col>
      <xdr:colOff>101600</xdr:colOff>
      <xdr:row>36</xdr:row>
      <xdr:rowOff>24579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09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41106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870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91829</xdr:rowOff>
    </xdr:from>
    <xdr:to>
      <xdr:col>36</xdr:col>
      <xdr:colOff>165100</xdr:colOff>
      <xdr:row>36</xdr:row>
      <xdr:rowOff>21979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09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38506</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867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54</xdr:row>
      <xdr:rowOff>17773</xdr:rowOff>
    </xdr:from>
    <xdr:to>
      <xdr:col>54</xdr:col>
      <xdr:colOff>189865</xdr:colOff>
      <xdr:row>59</xdr:row>
      <xdr:rowOff>17211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9276073"/>
          <a:ext cx="1270" cy="856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21038</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3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17211</xdr:rowOff>
    </xdr:from>
    <xdr:to>
      <xdr:col>55</xdr:col>
      <xdr:colOff>88900</xdr:colOff>
      <xdr:row>59</xdr:row>
      <xdr:rowOff>17211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135900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9051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17773</xdr:rowOff>
    </xdr:from>
    <xdr:to>
      <xdr:col>55</xdr:col>
      <xdr:colOff>88900</xdr:colOff>
      <xdr:row>54</xdr:row>
      <xdr:rowOff>17773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927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163154</xdr:rowOff>
    </xdr:from>
    <xdr:to>
      <xdr:col>55</xdr:col>
      <xdr:colOff>0</xdr:colOff>
      <xdr:row>57</xdr:row>
      <xdr:rowOff>108207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764354"/>
          <a:ext cx="838200" cy="116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24792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68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46365</xdr:rowOff>
    </xdr:from>
    <xdr:to>
      <xdr:col>55</xdr:col>
      <xdr:colOff>50800</xdr:colOff>
      <xdr:row>58</xdr:row>
      <xdr:rowOff>147965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9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143862</xdr:rowOff>
    </xdr:from>
    <xdr:to>
      <xdr:col>50</xdr:col>
      <xdr:colOff>114300</xdr:colOff>
      <xdr:row>57</xdr:row>
      <xdr:rowOff>108207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573612"/>
          <a:ext cx="889000" cy="3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27620</xdr:rowOff>
    </xdr:from>
    <xdr:to>
      <xdr:col>50</xdr:col>
      <xdr:colOff>165100</xdr:colOff>
      <xdr:row>58</xdr:row>
      <xdr:rowOff>129220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97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120347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10064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49</xdr:row>
      <xdr:rowOff>144228</xdr:rowOff>
    </xdr:from>
    <xdr:to>
      <xdr:col>45</xdr:col>
      <xdr:colOff>177800</xdr:colOff>
      <xdr:row>55</xdr:row>
      <xdr:rowOff>143862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8545278"/>
          <a:ext cx="889000" cy="1028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59699</xdr:rowOff>
    </xdr:from>
    <xdr:to>
      <xdr:col>46</xdr:col>
      <xdr:colOff>38100</xdr:colOff>
      <xdr:row>58</xdr:row>
      <xdr:rowOff>161299</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0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152426</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100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49</xdr:row>
      <xdr:rowOff>144228</xdr:rowOff>
    </xdr:from>
    <xdr:to>
      <xdr:col>41</xdr:col>
      <xdr:colOff>50800</xdr:colOff>
      <xdr:row>51</xdr:row>
      <xdr:rowOff>56625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8545278"/>
          <a:ext cx="889000" cy="255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64893</xdr:rowOff>
    </xdr:from>
    <xdr:to>
      <xdr:col>41</xdr:col>
      <xdr:colOff>101600</xdr:colOff>
      <xdr:row>58</xdr:row>
      <xdr:rowOff>166493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0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157620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10101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30363</xdr:rowOff>
    </xdr:from>
    <xdr:to>
      <xdr:col>36</xdr:col>
      <xdr:colOff>165100</xdr:colOff>
      <xdr:row>58</xdr:row>
      <xdr:rowOff>131963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7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123090</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10067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112354</xdr:rowOff>
    </xdr:from>
    <xdr:to>
      <xdr:col>55</xdr:col>
      <xdr:colOff>50800</xdr:colOff>
      <xdr:row>57</xdr:row>
      <xdr:rowOff>42504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1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135231</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564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57407</xdr:rowOff>
    </xdr:from>
    <xdr:to>
      <xdr:col>50</xdr:col>
      <xdr:colOff>165100</xdr:colOff>
      <xdr:row>57</xdr:row>
      <xdr:rowOff>159007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3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4084</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60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93062</xdr:rowOff>
    </xdr:from>
    <xdr:to>
      <xdr:col>46</xdr:col>
      <xdr:colOff>38100</xdr:colOff>
      <xdr:row>56</xdr:row>
      <xdr:rowOff>23212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52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39739</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298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49</xdr:row>
      <xdr:rowOff>93428</xdr:rowOff>
    </xdr:from>
    <xdr:to>
      <xdr:col>41</xdr:col>
      <xdr:colOff>101600</xdr:colOff>
      <xdr:row>50</xdr:row>
      <xdr:rowOff>23578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849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48</xdr:row>
      <xdr:rowOff>40105</xdr:rowOff>
    </xdr:from>
    <xdr:ext cx="690189"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16205" y="82697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5825</xdr:rowOff>
    </xdr:from>
    <xdr:to>
      <xdr:col>36</xdr:col>
      <xdr:colOff>165100</xdr:colOff>
      <xdr:row>51</xdr:row>
      <xdr:rowOff>107425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874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49</xdr:row>
      <xdr:rowOff>123952</xdr:rowOff>
    </xdr:from>
    <xdr:ext cx="690189"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27205" y="85250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76</xdr:row>
      <xdr:rowOff>24518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3054718"/>
          <a:ext cx="1270" cy="534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59588</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041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142644</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829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76</xdr:row>
      <xdr:rowOff>24518</xdr:rowOff>
    </xdr:from>
    <xdr:to>
      <xdr:col>55</xdr:col>
      <xdr:colOff>88900</xdr:colOff>
      <xdr:row>76</xdr:row>
      <xdr:rowOff>24518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054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94531</xdr:rowOff>
    </xdr:from>
    <xdr:to>
      <xdr:col>55</xdr:col>
      <xdr:colOff>0</xdr:colOff>
      <xdr:row>78</xdr:row>
      <xdr:rowOff>106380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467631"/>
          <a:ext cx="838200" cy="1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104038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477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125611</xdr:rowOff>
    </xdr:from>
    <xdr:to>
      <xdr:col>55</xdr:col>
      <xdr:colOff>50800</xdr:colOff>
      <xdr:row>79</xdr:row>
      <xdr:rowOff>55761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98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165173</xdr:rowOff>
    </xdr:from>
    <xdr:to>
      <xdr:col>50</xdr:col>
      <xdr:colOff>114300</xdr:colOff>
      <xdr:row>78</xdr:row>
      <xdr:rowOff>106380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195373"/>
          <a:ext cx="889000" cy="28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123715</xdr:rowOff>
    </xdr:from>
    <xdr:to>
      <xdr:col>50</xdr:col>
      <xdr:colOff>165100</xdr:colOff>
      <xdr:row>79</xdr:row>
      <xdr:rowOff>53865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9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44992</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589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82552</xdr:rowOff>
    </xdr:from>
    <xdr:to>
      <xdr:col>45</xdr:col>
      <xdr:colOff>177800</xdr:colOff>
      <xdr:row>76</xdr:row>
      <xdr:rowOff>165173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2255502"/>
          <a:ext cx="889000" cy="939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135531</xdr:rowOff>
    </xdr:from>
    <xdr:to>
      <xdr:col>46</xdr:col>
      <xdr:colOff>38100</xdr:colOff>
      <xdr:row>79</xdr:row>
      <xdr:rowOff>65681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50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56808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60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82552</xdr:rowOff>
    </xdr:from>
    <xdr:to>
      <xdr:col>41</xdr:col>
      <xdr:colOff>50800</xdr:colOff>
      <xdr:row>72</xdr:row>
      <xdr:rowOff>54651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2255502"/>
          <a:ext cx="889000" cy="143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132883</xdr:rowOff>
    </xdr:from>
    <xdr:to>
      <xdr:col>41</xdr:col>
      <xdr:colOff>101600</xdr:colOff>
      <xdr:row>79</xdr:row>
      <xdr:rowOff>63033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50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54160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59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87880</xdr:rowOff>
    </xdr:from>
    <xdr:to>
      <xdr:col>36</xdr:col>
      <xdr:colOff>165100</xdr:colOff>
      <xdr:row>79</xdr:row>
      <xdr:rowOff>18030</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6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9157</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55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43731</xdr:rowOff>
    </xdr:from>
    <xdr:to>
      <xdr:col>55</xdr:col>
      <xdr:colOff>50800</xdr:colOff>
      <xdr:row>78</xdr:row>
      <xdr:rowOff>145331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1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3108</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204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55580</xdr:rowOff>
    </xdr:from>
    <xdr:to>
      <xdr:col>50</xdr:col>
      <xdr:colOff>165100</xdr:colOff>
      <xdr:row>78</xdr:row>
      <xdr:rowOff>157180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2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2257</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20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114373</xdr:rowOff>
    </xdr:from>
    <xdr:to>
      <xdr:col>46</xdr:col>
      <xdr:colOff>38100</xdr:colOff>
      <xdr:row>77</xdr:row>
      <xdr:rowOff>44523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14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61049</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50795" y="12919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31752</xdr:rowOff>
    </xdr:from>
    <xdr:to>
      <xdr:col>41</xdr:col>
      <xdr:colOff>101600</xdr:colOff>
      <xdr:row>71</xdr:row>
      <xdr:rowOff>133352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220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69</xdr:row>
      <xdr:rowOff>149879</xdr:rowOff>
    </xdr:from>
    <xdr:ext cx="690189"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16205" y="119799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3851</xdr:rowOff>
    </xdr:from>
    <xdr:to>
      <xdr:col>36</xdr:col>
      <xdr:colOff>165100</xdr:colOff>
      <xdr:row>72</xdr:row>
      <xdr:rowOff>105451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234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70</xdr:row>
      <xdr:rowOff>121978</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2123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28180</xdr:rowOff>
    </xdr:from>
    <xdr:to>
      <xdr:col>54</xdr:col>
      <xdr:colOff>189865</xdr:colOff>
      <xdr:row>98</xdr:row>
      <xdr:rowOff>132083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801580"/>
          <a:ext cx="1270" cy="1132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135910</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8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132083</xdr:rowOff>
    </xdr:from>
    <xdr:to>
      <xdr:col>55</xdr:col>
      <xdr:colOff>88900</xdr:colOff>
      <xdr:row>98</xdr:row>
      <xdr:rowOff>132083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146307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76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28180</xdr:rowOff>
    </xdr:from>
    <xdr:to>
      <xdr:col>55</xdr:col>
      <xdr:colOff>88900</xdr:colOff>
      <xdr:row>92</xdr:row>
      <xdr:rowOff>28180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80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98200</xdr:rowOff>
    </xdr:from>
    <xdr:to>
      <xdr:col>55</xdr:col>
      <xdr:colOff>0</xdr:colOff>
      <xdr:row>95</xdr:row>
      <xdr:rowOff>138433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043050"/>
          <a:ext cx="838200" cy="383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3346</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33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24919</xdr:rowOff>
    </xdr:from>
    <xdr:to>
      <xdr:col>55</xdr:col>
      <xdr:colOff>50800</xdr:colOff>
      <xdr:row>97</xdr:row>
      <xdr:rowOff>126519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5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138433</xdr:rowOff>
    </xdr:from>
    <xdr:to>
      <xdr:col>50</xdr:col>
      <xdr:colOff>114300</xdr:colOff>
      <xdr:row>96</xdr:row>
      <xdr:rowOff>64390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426183"/>
          <a:ext cx="889000" cy="9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140343</xdr:rowOff>
    </xdr:from>
    <xdr:to>
      <xdr:col>50</xdr:col>
      <xdr:colOff>165100</xdr:colOff>
      <xdr:row>97</xdr:row>
      <xdr:rowOff>70493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59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61620</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69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64390</xdr:rowOff>
    </xdr:from>
    <xdr:to>
      <xdr:col>45</xdr:col>
      <xdr:colOff>177800</xdr:colOff>
      <xdr:row>97</xdr:row>
      <xdr:rowOff>152859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523590"/>
          <a:ext cx="889000" cy="259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37223</xdr:rowOff>
    </xdr:from>
    <xdr:to>
      <xdr:col>46</xdr:col>
      <xdr:colOff>38100</xdr:colOff>
      <xdr:row>97</xdr:row>
      <xdr:rowOff>138823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6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129950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760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152859</xdr:rowOff>
    </xdr:from>
    <xdr:to>
      <xdr:col>41</xdr:col>
      <xdr:colOff>50800</xdr:colOff>
      <xdr:row>98</xdr:row>
      <xdr:rowOff>102863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783509"/>
          <a:ext cx="889000" cy="121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58958</xdr:rowOff>
    </xdr:from>
    <xdr:to>
      <xdr:col>41</xdr:col>
      <xdr:colOff>101600</xdr:colOff>
      <xdr:row>97</xdr:row>
      <xdr:rowOff>160558</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8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5635</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46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111998</xdr:rowOff>
    </xdr:from>
    <xdr:to>
      <xdr:col>36</xdr:col>
      <xdr:colOff>165100</xdr:colOff>
      <xdr:row>98</xdr:row>
      <xdr:rowOff>42148</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4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58675</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1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47400</xdr:rowOff>
    </xdr:from>
    <xdr:to>
      <xdr:col>55</xdr:col>
      <xdr:colOff>50800</xdr:colOff>
      <xdr:row>93</xdr:row>
      <xdr:rowOff>149000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59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70277</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5843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87633</xdr:rowOff>
    </xdr:from>
    <xdr:to>
      <xdr:col>50</xdr:col>
      <xdr:colOff>165100</xdr:colOff>
      <xdr:row>96</xdr:row>
      <xdr:rowOff>17783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375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34310</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150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13590</xdr:rowOff>
    </xdr:from>
    <xdr:to>
      <xdr:col>46</xdr:col>
      <xdr:colOff>38100</xdr:colOff>
      <xdr:row>96</xdr:row>
      <xdr:rowOff>115190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47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131717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24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102059</xdr:rowOff>
    </xdr:from>
    <xdr:to>
      <xdr:col>41</xdr:col>
      <xdr:colOff>101600</xdr:colOff>
      <xdr:row>98</xdr:row>
      <xdr:rowOff>32209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3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23336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82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52063</xdr:rowOff>
    </xdr:from>
    <xdr:to>
      <xdr:col>36</xdr:col>
      <xdr:colOff>165100</xdr:colOff>
      <xdr:row>98</xdr:row>
      <xdr:rowOff>153663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5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144790</xdr:rowOff>
    </xdr:from>
    <xdr:ext cx="469744"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37428" y="16946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50513</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879813"/>
          <a:ext cx="1269" cy="905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168640</xdr:rowOff>
    </xdr:from>
    <xdr:ext cx="534377"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655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50513</xdr:rowOff>
    </xdr:from>
    <xdr:to>
      <xdr:col>86</xdr:col>
      <xdr:colOff>25400</xdr:colOff>
      <xdr:row>34</xdr:row>
      <xdr:rowOff>50513</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879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52462</xdr:rowOff>
    </xdr:from>
    <xdr:to>
      <xdr:col>85</xdr:col>
      <xdr:colOff>127000</xdr:colOff>
      <xdr:row>38</xdr:row>
      <xdr:rowOff>77651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5195962"/>
          <a:ext cx="838200" cy="139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50737</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658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72310</xdr:rowOff>
    </xdr:from>
    <xdr:to>
      <xdr:col>85</xdr:col>
      <xdr:colOff>177800</xdr:colOff>
      <xdr:row>39</xdr:row>
      <xdr:rowOff>2460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87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52462</xdr:rowOff>
    </xdr:from>
    <xdr:to>
      <xdr:col>81</xdr:col>
      <xdr:colOff>50800</xdr:colOff>
      <xdr:row>32</xdr:row>
      <xdr:rowOff>142269</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5195962"/>
          <a:ext cx="889000" cy="43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118814</xdr:rowOff>
    </xdr:from>
    <xdr:to>
      <xdr:col>81</xdr:col>
      <xdr:colOff>101600</xdr:colOff>
      <xdr:row>39</xdr:row>
      <xdr:rowOff>48964</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3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40091</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726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142269</xdr:rowOff>
    </xdr:from>
    <xdr:to>
      <xdr:col>76</xdr:col>
      <xdr:colOff>114300</xdr:colOff>
      <xdr:row>33</xdr:row>
      <xdr:rowOff>130839</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5628669"/>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167103</xdr:rowOff>
    </xdr:from>
    <xdr:to>
      <xdr:col>76</xdr:col>
      <xdr:colOff>165100</xdr:colOff>
      <xdr:row>39</xdr:row>
      <xdr:rowOff>97253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8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88380</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774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63957</xdr:rowOff>
    </xdr:from>
    <xdr:to>
      <xdr:col>71</xdr:col>
      <xdr:colOff>177800</xdr:colOff>
      <xdr:row>33</xdr:row>
      <xdr:rowOff>130839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5378907"/>
          <a:ext cx="889000" cy="409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157252</xdr:rowOff>
    </xdr:from>
    <xdr:to>
      <xdr:col>72</xdr:col>
      <xdr:colOff>38100</xdr:colOff>
      <xdr:row>39</xdr:row>
      <xdr:rowOff>87402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78529</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68428" y="6765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137701</xdr:rowOff>
    </xdr:from>
    <xdr:to>
      <xdr:col>67</xdr:col>
      <xdr:colOff>101600</xdr:colOff>
      <xdr:row>39</xdr:row>
      <xdr:rowOff>67851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2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58978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745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26851</xdr:rowOff>
    </xdr:from>
    <xdr:to>
      <xdr:col>85</xdr:col>
      <xdr:colOff>177800</xdr:colOff>
      <xdr:row>38</xdr:row>
      <xdr:rowOff>128451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54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49728</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393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1662</xdr:rowOff>
    </xdr:from>
    <xdr:to>
      <xdr:col>81</xdr:col>
      <xdr:colOff>101600</xdr:colOff>
      <xdr:row>30</xdr:row>
      <xdr:rowOff>103262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514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28</xdr:row>
      <xdr:rowOff>119789</xdr:rowOff>
    </xdr:from>
    <xdr:ext cx="59901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181795" y="4920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91469</xdr:rowOff>
    </xdr:from>
    <xdr:to>
      <xdr:col>76</xdr:col>
      <xdr:colOff>165100</xdr:colOff>
      <xdr:row>33</xdr:row>
      <xdr:rowOff>21619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557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31</xdr:row>
      <xdr:rowOff>38146</xdr:rowOff>
    </xdr:from>
    <xdr:ext cx="59901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292795" y="5353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80039</xdr:rowOff>
    </xdr:from>
    <xdr:to>
      <xdr:col>72</xdr:col>
      <xdr:colOff>38100</xdr:colOff>
      <xdr:row>34</xdr:row>
      <xdr:rowOff>10189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573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26716</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551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13157</xdr:rowOff>
    </xdr:from>
    <xdr:to>
      <xdr:col>67</xdr:col>
      <xdr:colOff>101600</xdr:colOff>
      <xdr:row>31</xdr:row>
      <xdr:rowOff>114757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532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29</xdr:row>
      <xdr:rowOff>131284</xdr:rowOff>
    </xdr:from>
    <xdr:ext cx="59901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14795" y="510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131905</xdr:rowOff>
    </xdr:from>
    <xdr:to>
      <xdr:col>85</xdr:col>
      <xdr:colOff>126364</xdr:colOff>
      <xdr:row>78</xdr:row>
      <xdr:rowOff>24273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133405"/>
          <a:ext cx="1269" cy="1263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28100</xdr:rowOff>
    </xdr:from>
    <xdr:ext cx="534377"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40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24273</xdr:rowOff>
    </xdr:from>
    <xdr:to>
      <xdr:col>86</xdr:col>
      <xdr:colOff>25400</xdr:colOff>
      <xdr:row>78</xdr:row>
      <xdr:rowOff>24273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397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78582</xdr:rowOff>
    </xdr:from>
    <xdr:ext cx="599010"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190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131905</xdr:rowOff>
    </xdr:from>
    <xdr:to>
      <xdr:col>86</xdr:col>
      <xdr:colOff>25400</xdr:colOff>
      <xdr:row>70</xdr:row>
      <xdr:rowOff>131905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133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33271</xdr:rowOff>
    </xdr:from>
    <xdr:to>
      <xdr:col>85</xdr:col>
      <xdr:colOff>127000</xdr:colOff>
      <xdr:row>77</xdr:row>
      <xdr:rowOff>45838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5481300" y="13234921"/>
          <a:ext cx="838200" cy="12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72527</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2931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49650</xdr:rowOff>
    </xdr:from>
    <xdr:to>
      <xdr:col>85</xdr:col>
      <xdr:colOff>177800</xdr:colOff>
      <xdr:row>76</xdr:row>
      <xdr:rowOff>151250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307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42202</xdr:rowOff>
    </xdr:from>
    <xdr:to>
      <xdr:col>81</xdr:col>
      <xdr:colOff>50800</xdr:colOff>
      <xdr:row>77</xdr:row>
      <xdr:rowOff>45838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4592300" y="13243852"/>
          <a:ext cx="889000" cy="3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77553</xdr:rowOff>
    </xdr:from>
    <xdr:to>
      <xdr:col>81</xdr:col>
      <xdr:colOff>101600</xdr:colOff>
      <xdr:row>77</xdr:row>
      <xdr:rowOff>7703</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310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24231</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288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42202</xdr:rowOff>
    </xdr:from>
    <xdr:to>
      <xdr:col>76</xdr:col>
      <xdr:colOff>114300</xdr:colOff>
      <xdr:row>77</xdr:row>
      <xdr:rowOff>65633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3703300" y="13243852"/>
          <a:ext cx="889000" cy="2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65027</xdr:rowOff>
    </xdr:from>
    <xdr:to>
      <xdr:col>76</xdr:col>
      <xdr:colOff>165100</xdr:colOff>
      <xdr:row>76</xdr:row>
      <xdr:rowOff>166627</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309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11703</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287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55201</xdr:rowOff>
    </xdr:from>
    <xdr:to>
      <xdr:col>71</xdr:col>
      <xdr:colOff>177800</xdr:colOff>
      <xdr:row>77</xdr:row>
      <xdr:rowOff>65633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2814300" y="13256851"/>
          <a:ext cx="889000" cy="1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46357</xdr:rowOff>
    </xdr:from>
    <xdr:to>
      <xdr:col>72</xdr:col>
      <xdr:colOff>38100</xdr:colOff>
      <xdr:row>76</xdr:row>
      <xdr:rowOff>147957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307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164485</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285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76288</xdr:rowOff>
    </xdr:from>
    <xdr:to>
      <xdr:col>67</xdr:col>
      <xdr:colOff>101600</xdr:colOff>
      <xdr:row>77</xdr:row>
      <xdr:rowOff>6438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31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22966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28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153921</xdr:rowOff>
    </xdr:from>
    <xdr:to>
      <xdr:col>85</xdr:col>
      <xdr:colOff>177800</xdr:colOff>
      <xdr:row>77</xdr:row>
      <xdr:rowOff>84071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318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132348</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316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166488</xdr:rowOff>
    </xdr:from>
    <xdr:to>
      <xdr:col>81</xdr:col>
      <xdr:colOff>101600</xdr:colOff>
      <xdr:row>77</xdr:row>
      <xdr:rowOff>96638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319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87765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328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162852</xdr:rowOff>
    </xdr:from>
    <xdr:to>
      <xdr:col>76</xdr:col>
      <xdr:colOff>165100</xdr:colOff>
      <xdr:row>77</xdr:row>
      <xdr:rowOff>93002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319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84129</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328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14833</xdr:rowOff>
    </xdr:from>
    <xdr:to>
      <xdr:col>72</xdr:col>
      <xdr:colOff>38100</xdr:colOff>
      <xdr:row>77</xdr:row>
      <xdr:rowOff>116433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321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107560</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330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4401</xdr:rowOff>
    </xdr:from>
    <xdr:to>
      <xdr:col>67</xdr:col>
      <xdr:colOff>101600</xdr:colOff>
      <xdr:row>77</xdr:row>
      <xdr:rowOff>106001</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320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97128</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329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97</xdr:row>
      <xdr:rowOff>160913</xdr:rowOff>
    </xdr:from>
    <xdr:to>
      <xdr:col>85</xdr:col>
      <xdr:colOff>126364</xdr:colOff>
      <xdr:row>99</xdr:row>
      <xdr:rowOff>44252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6791563"/>
          <a:ext cx="1269" cy="226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48079</xdr:rowOff>
    </xdr:from>
    <xdr:ext cx="378565"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7021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44252</xdr:rowOff>
    </xdr:from>
    <xdr:to>
      <xdr:col>86</xdr:col>
      <xdr:colOff>25400</xdr:colOff>
      <xdr:row>99</xdr:row>
      <xdr:rowOff>44252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7017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107590</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656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160913</xdr:rowOff>
    </xdr:from>
    <xdr:to>
      <xdr:col>86</xdr:col>
      <xdr:colOff>25400</xdr:colOff>
      <xdr:row>97</xdr:row>
      <xdr:rowOff>160913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79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68405</xdr:rowOff>
    </xdr:from>
    <xdr:to>
      <xdr:col>85</xdr:col>
      <xdr:colOff>127000</xdr:colOff>
      <xdr:row>98</xdr:row>
      <xdr:rowOff>54851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5481300" y="16699055"/>
          <a:ext cx="838200" cy="157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91423</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893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112996</xdr:rowOff>
    </xdr:from>
    <xdr:to>
      <xdr:col>85</xdr:col>
      <xdr:colOff>177800</xdr:colOff>
      <xdr:row>99</xdr:row>
      <xdr:rowOff>43146</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91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88729</xdr:rowOff>
    </xdr:from>
    <xdr:to>
      <xdr:col>81</xdr:col>
      <xdr:colOff>50800</xdr:colOff>
      <xdr:row>97</xdr:row>
      <xdr:rowOff>68405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592300" y="16547929"/>
          <a:ext cx="889000" cy="151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116760</xdr:rowOff>
    </xdr:from>
    <xdr:to>
      <xdr:col>81</xdr:col>
      <xdr:colOff>101600</xdr:colOff>
      <xdr:row>99</xdr:row>
      <xdr:rowOff>46910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9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38037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7011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88729</xdr:rowOff>
    </xdr:from>
    <xdr:to>
      <xdr:col>76</xdr:col>
      <xdr:colOff>114300</xdr:colOff>
      <xdr:row>96</xdr:row>
      <xdr:rowOff>120134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547929"/>
          <a:ext cx="889000" cy="3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119030</xdr:rowOff>
    </xdr:from>
    <xdr:to>
      <xdr:col>76</xdr:col>
      <xdr:colOff>165100</xdr:colOff>
      <xdr:row>99</xdr:row>
      <xdr:rowOff>49180</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92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40307</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701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130156</xdr:rowOff>
    </xdr:from>
    <xdr:to>
      <xdr:col>71</xdr:col>
      <xdr:colOff>177800</xdr:colOff>
      <xdr:row>96</xdr:row>
      <xdr:rowOff>120134</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2814300" y="15560656"/>
          <a:ext cx="889000" cy="1018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121081</xdr:rowOff>
    </xdr:from>
    <xdr:to>
      <xdr:col>72</xdr:col>
      <xdr:colOff>38100</xdr:colOff>
      <xdr:row>99</xdr:row>
      <xdr:rowOff>51231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92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42358</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701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59953</xdr:rowOff>
    </xdr:from>
    <xdr:to>
      <xdr:col>67</xdr:col>
      <xdr:colOff>101600</xdr:colOff>
      <xdr:row>98</xdr:row>
      <xdr:rowOff>161553</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86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152680</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95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4051</xdr:rowOff>
    </xdr:from>
    <xdr:to>
      <xdr:col>85</xdr:col>
      <xdr:colOff>177800</xdr:colOff>
      <xdr:row>98</xdr:row>
      <xdr:rowOff>105651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80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90428</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72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17605</xdr:rowOff>
    </xdr:from>
    <xdr:to>
      <xdr:col>81</xdr:col>
      <xdr:colOff>101600</xdr:colOff>
      <xdr:row>97</xdr:row>
      <xdr:rowOff>119205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64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135732</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181795" y="16423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37929</xdr:rowOff>
    </xdr:from>
    <xdr:to>
      <xdr:col>76</xdr:col>
      <xdr:colOff>165100</xdr:colOff>
      <xdr:row>96</xdr:row>
      <xdr:rowOff>139529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49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156056</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292795" y="16272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69334</xdr:rowOff>
    </xdr:from>
    <xdr:to>
      <xdr:col>72</xdr:col>
      <xdr:colOff>38100</xdr:colOff>
      <xdr:row>96</xdr:row>
      <xdr:rowOff>170934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52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16011</xdr:rowOff>
    </xdr:from>
    <xdr:ext cx="59901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03795" y="16303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79356</xdr:rowOff>
    </xdr:from>
    <xdr:to>
      <xdr:col>67</xdr:col>
      <xdr:colOff>101600</xdr:colOff>
      <xdr:row>91</xdr:row>
      <xdr:rowOff>9506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550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89</xdr:row>
      <xdr:rowOff>26033</xdr:rowOff>
    </xdr:from>
    <xdr:ext cx="59901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14795" y="15285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75578</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390528"/>
          <a:ext cx="1269" cy="1264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22255</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16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75578</xdr:rowOff>
    </xdr:from>
    <xdr:to>
      <xdr:col>116</xdr:col>
      <xdr:colOff>152400</xdr:colOff>
      <xdr:row>31</xdr:row>
      <xdr:rowOff>75578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390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65131</xdr:rowOff>
    </xdr:from>
    <xdr:to>
      <xdr:col>116</xdr:col>
      <xdr:colOff>63500</xdr:colOff>
      <xdr:row>38</xdr:row>
      <xdr:rowOff>138351</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580231"/>
          <a:ext cx="838200" cy="7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36408</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380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13531</xdr:rowOff>
    </xdr:from>
    <xdr:to>
      <xdr:col>116</xdr:col>
      <xdr:colOff>114300</xdr:colOff>
      <xdr:row>38</xdr:row>
      <xdr:rowOff>115131</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65131</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0434300" y="6580231"/>
          <a:ext cx="889000" cy="74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33807</xdr:rowOff>
    </xdr:from>
    <xdr:to>
      <xdr:col>112</xdr:col>
      <xdr:colOff>38100</xdr:colOff>
      <xdr:row>38</xdr:row>
      <xdr:rowOff>135407</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48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126534</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641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39088</xdr:rowOff>
    </xdr:from>
    <xdr:to>
      <xdr:col>107</xdr:col>
      <xdr:colOff>101600</xdr:colOff>
      <xdr:row>38</xdr:row>
      <xdr:rowOff>140688</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5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157215</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329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25532</xdr:rowOff>
    </xdr:from>
    <xdr:to>
      <xdr:col>102</xdr:col>
      <xdr:colOff>165100</xdr:colOff>
      <xdr:row>38</xdr:row>
      <xdr:rowOff>127132</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54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143659</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31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41008</xdr:rowOff>
    </xdr:from>
    <xdr:to>
      <xdr:col>98</xdr:col>
      <xdr:colOff>38100</xdr:colOff>
      <xdr:row>38</xdr:row>
      <xdr:rowOff>142608</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55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159135</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331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87551</xdr:rowOff>
    </xdr:from>
    <xdr:to>
      <xdr:col>116</xdr:col>
      <xdr:colOff>114300</xdr:colOff>
      <xdr:row>39</xdr:row>
      <xdr:rowOff>17701</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0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2478</xdr:rowOff>
    </xdr:from>
    <xdr:ext cx="313932"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5175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14331</xdr:rowOff>
    </xdr:from>
    <xdr:to>
      <xdr:col>112</xdr:col>
      <xdr:colOff>38100</xdr:colOff>
      <xdr:row>38</xdr:row>
      <xdr:rowOff>115931</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52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132458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088428" y="6304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146993</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890943"/>
          <a:ext cx="1269" cy="1192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93670</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66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146993</xdr:rowOff>
    </xdr:from>
    <xdr:to>
      <xdr:col>116</xdr:col>
      <xdr:colOff>152400</xdr:colOff>
      <xdr:row>51</xdr:row>
      <xdr:rowOff>146993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890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67256</xdr:rowOff>
    </xdr:from>
    <xdr:to>
      <xdr:col>116</xdr:col>
      <xdr:colOff>63500</xdr:colOff>
      <xdr:row>58</xdr:row>
      <xdr:rowOff>73589</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011356"/>
          <a:ext cx="838200" cy="6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2232</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7748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150805</xdr:rowOff>
    </xdr:from>
    <xdr:to>
      <xdr:col>116</xdr:col>
      <xdr:colOff>114300</xdr:colOff>
      <xdr:row>58</xdr:row>
      <xdr:rowOff>80955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2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67256</xdr:rowOff>
    </xdr:from>
    <xdr:to>
      <xdr:col>111</xdr:col>
      <xdr:colOff>177800</xdr:colOff>
      <xdr:row>58</xdr:row>
      <xdr:rowOff>71303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0434300" y="10011356"/>
          <a:ext cx="889000" cy="4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154988</xdr:rowOff>
    </xdr:from>
    <xdr:to>
      <xdr:col>112</xdr:col>
      <xdr:colOff>38100</xdr:colOff>
      <xdr:row>58</xdr:row>
      <xdr:rowOff>85138</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2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101665</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702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35801</xdr:rowOff>
    </xdr:from>
    <xdr:to>
      <xdr:col>107</xdr:col>
      <xdr:colOff>50800</xdr:colOff>
      <xdr:row>58</xdr:row>
      <xdr:rowOff>71303</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9979901"/>
          <a:ext cx="889000" cy="35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136106</xdr:rowOff>
    </xdr:from>
    <xdr:to>
      <xdr:col>107</xdr:col>
      <xdr:colOff>101600</xdr:colOff>
      <xdr:row>58</xdr:row>
      <xdr:rowOff>66256</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9908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82783</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683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35801</xdr:rowOff>
    </xdr:from>
    <xdr:to>
      <xdr:col>102</xdr:col>
      <xdr:colOff>114300</xdr:colOff>
      <xdr:row>58</xdr:row>
      <xdr:rowOff>41173</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9979901"/>
          <a:ext cx="889000" cy="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123853</xdr:rowOff>
    </xdr:from>
    <xdr:to>
      <xdr:col>102</xdr:col>
      <xdr:colOff>165100</xdr:colOff>
      <xdr:row>58</xdr:row>
      <xdr:rowOff>54003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9896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70530</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671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152336</xdr:rowOff>
    </xdr:from>
    <xdr:to>
      <xdr:col>98</xdr:col>
      <xdr:colOff>38100</xdr:colOff>
      <xdr:row>58</xdr:row>
      <xdr:rowOff>82486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992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99013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70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22789</xdr:rowOff>
    </xdr:from>
    <xdr:to>
      <xdr:col>116</xdr:col>
      <xdr:colOff>114300</xdr:colOff>
      <xdr:row>58</xdr:row>
      <xdr:rowOff>124389</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996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129232</xdr:rowOff>
    </xdr:from>
    <xdr:ext cx="469744"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901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16456</xdr:rowOff>
    </xdr:from>
    <xdr:to>
      <xdr:col>112</xdr:col>
      <xdr:colOff>38100</xdr:colOff>
      <xdr:row>58</xdr:row>
      <xdr:rowOff>118056</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996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109183</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1005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20503</xdr:rowOff>
    </xdr:from>
    <xdr:to>
      <xdr:col>107</xdr:col>
      <xdr:colOff>101600</xdr:colOff>
      <xdr:row>58</xdr:row>
      <xdr:rowOff>122103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996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113230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10057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156451</xdr:rowOff>
    </xdr:from>
    <xdr:to>
      <xdr:col>102</xdr:col>
      <xdr:colOff>165100</xdr:colOff>
      <xdr:row>58</xdr:row>
      <xdr:rowOff>86601</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992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77728</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10021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161823</xdr:rowOff>
    </xdr:from>
    <xdr:to>
      <xdr:col>98</xdr:col>
      <xdr:colOff>38100</xdr:colOff>
      <xdr:row>58</xdr:row>
      <xdr:rowOff>91973</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993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83100</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10027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170082</xdr:rowOff>
    </xdr:from>
    <xdr:to>
      <xdr:col>116</xdr:col>
      <xdr:colOff>62864</xdr:colOff>
      <xdr:row>79</xdr:row>
      <xdr:rowOff>67092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171582"/>
          <a:ext cx="1269" cy="1440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70919</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615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67092</xdr:rowOff>
    </xdr:from>
    <xdr:to>
      <xdr:col>116</xdr:col>
      <xdr:colOff>152400</xdr:colOff>
      <xdr:row>79</xdr:row>
      <xdr:rowOff>67092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61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116759</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94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170082</xdr:rowOff>
    </xdr:from>
    <xdr:to>
      <xdr:col>116</xdr:col>
      <xdr:colOff>152400</xdr:colOff>
      <xdr:row>70</xdr:row>
      <xdr:rowOff>170082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17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76389</xdr:rowOff>
    </xdr:from>
    <xdr:to>
      <xdr:col>116</xdr:col>
      <xdr:colOff>63500</xdr:colOff>
      <xdr:row>78</xdr:row>
      <xdr:rowOff>115359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3449489"/>
          <a:ext cx="838200" cy="38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57729</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30879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34852</xdr:rowOff>
    </xdr:from>
    <xdr:to>
      <xdr:col>116</xdr:col>
      <xdr:colOff>114300</xdr:colOff>
      <xdr:row>77</xdr:row>
      <xdr:rowOff>136452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323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115359</xdr:rowOff>
    </xdr:from>
    <xdr:to>
      <xdr:col>111</xdr:col>
      <xdr:colOff>177800</xdr:colOff>
      <xdr:row>78</xdr:row>
      <xdr:rowOff>117177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3488459"/>
          <a:ext cx="889000" cy="1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36495</xdr:rowOff>
    </xdr:from>
    <xdr:to>
      <xdr:col>112</xdr:col>
      <xdr:colOff>38100</xdr:colOff>
      <xdr:row>77</xdr:row>
      <xdr:rowOff>138095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323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154622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301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117177</xdr:rowOff>
    </xdr:from>
    <xdr:to>
      <xdr:col>107</xdr:col>
      <xdr:colOff>50800</xdr:colOff>
      <xdr:row>78</xdr:row>
      <xdr:rowOff>122141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3490277"/>
          <a:ext cx="889000" cy="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49439</xdr:rowOff>
    </xdr:from>
    <xdr:to>
      <xdr:col>107</xdr:col>
      <xdr:colOff>101600</xdr:colOff>
      <xdr:row>77</xdr:row>
      <xdr:rowOff>151039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32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167566</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302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122141</xdr:rowOff>
    </xdr:from>
    <xdr:to>
      <xdr:col>102</xdr:col>
      <xdr:colOff>114300</xdr:colOff>
      <xdr:row>78</xdr:row>
      <xdr:rowOff>127552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3495241"/>
          <a:ext cx="889000" cy="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38543</xdr:rowOff>
    </xdr:from>
    <xdr:to>
      <xdr:col>102</xdr:col>
      <xdr:colOff>165100</xdr:colOff>
      <xdr:row>77</xdr:row>
      <xdr:rowOff>140143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324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156670</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301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170162</xdr:rowOff>
    </xdr:from>
    <xdr:to>
      <xdr:col>98</xdr:col>
      <xdr:colOff>38100</xdr:colOff>
      <xdr:row>77</xdr:row>
      <xdr:rowOff>100312</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320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116839</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97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25589</xdr:rowOff>
    </xdr:from>
    <xdr:to>
      <xdr:col>116</xdr:col>
      <xdr:colOff>114300</xdr:colOff>
      <xdr:row>78</xdr:row>
      <xdr:rowOff>127189</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339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4016</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337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64559</xdr:rowOff>
    </xdr:from>
    <xdr:to>
      <xdr:col>112</xdr:col>
      <xdr:colOff>38100</xdr:colOff>
      <xdr:row>78</xdr:row>
      <xdr:rowOff>166159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343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157286</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353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66377</xdr:rowOff>
    </xdr:from>
    <xdr:to>
      <xdr:col>107</xdr:col>
      <xdr:colOff>101600</xdr:colOff>
      <xdr:row>78</xdr:row>
      <xdr:rowOff>167977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343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159104</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353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71341</xdr:rowOff>
    </xdr:from>
    <xdr:to>
      <xdr:col>102</xdr:col>
      <xdr:colOff>165100</xdr:colOff>
      <xdr:row>79</xdr:row>
      <xdr:rowOff>1491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3444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164068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537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76752</xdr:rowOff>
    </xdr:from>
    <xdr:to>
      <xdr:col>98</xdr:col>
      <xdr:colOff>38100</xdr:colOff>
      <xdr:row>79</xdr:row>
      <xdr:rowOff>6902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344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169479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542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a:t>
          </a:r>
          <a:r>
            <a:rPr lang="ja-JP" altLang="ja-JP" sz="1050">
              <a:solidFill>
                <a:schemeClr val="dk1"/>
              </a:solidFill>
              <a:effectLst/>
              <a:latin typeface="+mn-lt"/>
              <a:ea typeface="+mn-ea"/>
              <a:cs typeface="+mn-cs"/>
            </a:rPr>
            <a:t>歳出決算総額は、住民一人当たり</a:t>
          </a:r>
          <a:r>
            <a:rPr lang="en-US" altLang="ja-JP" sz="1050">
              <a:solidFill>
                <a:schemeClr val="dk1"/>
              </a:solidFill>
              <a:effectLst/>
              <a:latin typeface="+mn-lt"/>
              <a:ea typeface="+mn-ea"/>
              <a:cs typeface="+mn-cs"/>
            </a:rPr>
            <a:t>931,275</a:t>
          </a:r>
          <a:r>
            <a:rPr lang="ja-JP" altLang="ja-JP" sz="1050">
              <a:solidFill>
                <a:schemeClr val="dk1"/>
              </a:solidFill>
              <a:effectLst/>
              <a:latin typeface="+mn-lt"/>
              <a:ea typeface="+mn-ea"/>
              <a:cs typeface="+mn-cs"/>
            </a:rPr>
            <a:t>円となっており、</a:t>
          </a:r>
          <a:r>
            <a:rPr lang="ja-JP" altLang="ja-JP" sz="1100">
              <a:solidFill>
                <a:schemeClr val="dk1"/>
              </a:solidFill>
              <a:effectLst/>
              <a:latin typeface="+mn-lt"/>
              <a:ea typeface="+mn-ea"/>
              <a:cs typeface="+mn-cs"/>
            </a:rPr>
            <a:t>人件費及び</a:t>
          </a:r>
          <a:r>
            <a:rPr lang="ja-JP" altLang="ja-JP" sz="1050">
              <a:solidFill>
                <a:schemeClr val="dk1"/>
              </a:solidFill>
              <a:effectLst/>
              <a:latin typeface="+mn-lt"/>
              <a:ea typeface="+mn-ea"/>
              <a:cs typeface="+mn-cs"/>
            </a:rPr>
            <a:t>普通建設事業費が約５割を占めている。</a:t>
          </a:r>
          <a:r>
            <a:rPr lang="ja-JP" altLang="en-US" sz="1050">
              <a:solidFill>
                <a:schemeClr val="dk1"/>
              </a:solidFill>
              <a:effectLst/>
              <a:latin typeface="+mn-lt"/>
              <a:ea typeface="+mn-ea"/>
              <a:cs typeface="+mn-cs"/>
            </a:rPr>
            <a:t>人件費</a:t>
          </a:r>
          <a:r>
            <a:rPr lang="ja-JP" altLang="ja-JP" sz="1050">
              <a:solidFill>
                <a:schemeClr val="dk1"/>
              </a:solidFill>
              <a:effectLst/>
              <a:latin typeface="+mn-lt"/>
              <a:ea typeface="+mn-ea"/>
              <a:cs typeface="+mn-cs"/>
            </a:rPr>
            <a:t>は類似団体と比較すると</a:t>
          </a:r>
          <a:r>
            <a:rPr lang="en-US" altLang="ja-JP" sz="1050">
              <a:solidFill>
                <a:schemeClr val="dk1"/>
              </a:solidFill>
              <a:effectLst/>
              <a:latin typeface="+mn-lt"/>
              <a:ea typeface="+mn-ea"/>
              <a:cs typeface="+mn-cs"/>
            </a:rPr>
            <a:t>1.3</a:t>
          </a:r>
          <a:r>
            <a:rPr lang="ja-JP" altLang="ja-JP" sz="1050">
              <a:solidFill>
                <a:schemeClr val="dk1"/>
              </a:solidFill>
              <a:effectLst/>
              <a:latin typeface="+mn-lt"/>
              <a:ea typeface="+mn-ea"/>
              <a:cs typeface="+mn-cs"/>
            </a:rPr>
            <a:t>倍以上となっており、</a:t>
          </a:r>
          <a:r>
            <a:rPr kumimoji="1" lang="ja-JP" altLang="ja-JP" sz="1100">
              <a:solidFill>
                <a:schemeClr val="dk1"/>
              </a:solidFill>
              <a:effectLst/>
              <a:latin typeface="+mn-lt"/>
              <a:ea typeface="+mn-ea"/>
              <a:cs typeface="+mn-cs"/>
            </a:rPr>
            <a:t>東日本大震災の復興事業に関わる人件費の増と退職者数の世代間調整を図るための採用などが重</a:t>
          </a:r>
          <a:r>
            <a:rPr kumimoji="1" lang="ja-JP" altLang="en-US" sz="1100">
              <a:solidFill>
                <a:schemeClr val="dk1"/>
              </a:solidFill>
              <a:effectLst/>
              <a:latin typeface="+mn-lt"/>
              <a:ea typeface="+mn-ea"/>
              <a:cs typeface="+mn-cs"/>
            </a:rPr>
            <a:t>なったこと等</a:t>
          </a:r>
          <a:r>
            <a:rPr lang="ja-JP" altLang="ja-JP" sz="1050">
              <a:solidFill>
                <a:schemeClr val="dk1"/>
              </a:solidFill>
              <a:effectLst/>
              <a:latin typeface="+mn-lt"/>
              <a:ea typeface="+mn-ea"/>
              <a:cs typeface="+mn-cs"/>
            </a:rPr>
            <a:t>が主な要因である。</a:t>
          </a:r>
          <a:endParaRPr lang="ja-JP" altLang="ja-JP" sz="1200">
            <a:effectLst/>
          </a:endParaRPr>
        </a:p>
        <a:p>
          <a:r>
            <a:rPr lang="ja-JP" altLang="ja-JP" sz="1050">
              <a:solidFill>
                <a:schemeClr val="dk1"/>
              </a:solidFill>
              <a:effectLst/>
              <a:latin typeface="+mn-lt"/>
              <a:ea typeface="+mn-ea"/>
              <a:cs typeface="+mn-cs"/>
            </a:rPr>
            <a:t>　また、普通建設事業費についても類似団体と比較し約</a:t>
          </a:r>
          <a:r>
            <a:rPr lang="en-US" altLang="ja-JP" sz="1050">
              <a:solidFill>
                <a:schemeClr val="dk1"/>
              </a:solidFill>
              <a:effectLst/>
              <a:latin typeface="+mn-lt"/>
              <a:ea typeface="+mn-ea"/>
              <a:cs typeface="+mn-cs"/>
            </a:rPr>
            <a:t>3.3</a:t>
          </a:r>
          <a:r>
            <a:rPr lang="ja-JP" altLang="ja-JP" sz="1050">
              <a:solidFill>
                <a:schemeClr val="dk1"/>
              </a:solidFill>
              <a:effectLst/>
              <a:latin typeface="+mn-lt"/>
              <a:ea typeface="+mn-ea"/>
              <a:cs typeface="+mn-cs"/>
            </a:rPr>
            <a:t>倍となっており、</a:t>
          </a:r>
          <a:r>
            <a:rPr lang="ja-JP" altLang="en-US" sz="1050">
              <a:solidFill>
                <a:schemeClr val="dk1"/>
              </a:solidFill>
              <a:effectLst/>
              <a:latin typeface="+mn-lt"/>
              <a:ea typeface="+mn-ea"/>
              <a:cs typeface="+mn-cs"/>
            </a:rPr>
            <a:t>震災遺構整備事業</a:t>
          </a:r>
          <a:r>
            <a:rPr lang="ja-JP" altLang="ja-JP" sz="1050">
              <a:solidFill>
                <a:schemeClr val="dk1"/>
              </a:solidFill>
              <a:effectLst/>
              <a:latin typeface="+mn-lt"/>
              <a:ea typeface="+mn-ea"/>
              <a:cs typeface="+mn-cs"/>
            </a:rPr>
            <a:t>を始めとした東日本大震災に関連する復旧・復興事業が主な要因である。</a:t>
          </a:r>
          <a:endParaRPr lang="ja-JP" altLang="ja-JP" sz="1200">
            <a:effectLst/>
          </a:endParaRPr>
        </a:p>
        <a:p>
          <a:r>
            <a:rPr lang="ja-JP" altLang="ja-JP" sz="1050">
              <a:solidFill>
                <a:schemeClr val="dk1"/>
              </a:solidFill>
              <a:effectLst/>
              <a:latin typeface="+mn-lt"/>
              <a:ea typeface="+mn-ea"/>
              <a:cs typeface="+mn-cs"/>
            </a:rPr>
            <a:t>　東日本大震災発生以降、平常時５０億円程度の予算規模がピーク時には</a:t>
          </a:r>
          <a:r>
            <a:rPr lang="ja-JP" altLang="ja-JP" sz="1000">
              <a:solidFill>
                <a:schemeClr val="dk1"/>
              </a:solidFill>
              <a:effectLst/>
              <a:latin typeface="+mn-lt"/>
              <a:ea typeface="+mn-ea"/>
              <a:cs typeface="+mn-cs"/>
            </a:rPr>
            <a:t>５００億円</a:t>
          </a:r>
          <a:r>
            <a:rPr lang="ja-JP" altLang="ja-JP" sz="1050">
              <a:solidFill>
                <a:schemeClr val="dk1"/>
              </a:solidFill>
              <a:effectLst/>
              <a:latin typeface="+mn-lt"/>
              <a:ea typeface="+mn-ea"/>
              <a:cs typeface="+mn-cs"/>
            </a:rPr>
            <a:t>規模となり各指標に大きな影響を与えているため、類似団体や県平均との差が大きくなっている。</a:t>
          </a:r>
          <a:endParaRPr lang="ja-JP" altLang="ja-JP" sz="1200">
            <a:effectLst/>
          </a:endParaRPr>
        </a:p>
        <a:p>
          <a:r>
            <a:rPr lang="ja-JP" altLang="ja-JP" sz="1050">
              <a:solidFill>
                <a:schemeClr val="dk1"/>
              </a:solidFill>
              <a:effectLst/>
              <a:latin typeface="+mn-lt"/>
              <a:ea typeface="+mn-ea"/>
              <a:cs typeface="+mn-cs"/>
            </a:rPr>
            <a:t>　震災前には行財政改革により抑制に努めてきた人件費や公債費をはじめとする経費の抑制は、復旧復興事業を優先的に取組む姿勢へシフトしたことにより一変している。</a:t>
          </a:r>
          <a:endParaRPr lang="ja-JP" altLang="ja-JP" sz="1200">
            <a:effectLst/>
          </a:endParaRPr>
        </a:p>
        <a:p>
          <a:r>
            <a:rPr lang="ja-JP" altLang="ja-JP" sz="1050">
              <a:solidFill>
                <a:schemeClr val="dk1"/>
              </a:solidFill>
              <a:effectLst/>
              <a:latin typeface="+mn-lt"/>
              <a:ea typeface="+mn-ea"/>
              <a:cs typeface="+mn-cs"/>
            </a:rPr>
            <a:t>　震災以前より課題となっていた少子高齢化は、震災により町外流出したことによる人口減によって、より顕在化したため復興計画にも盛り込んだ形で事業展開している。</a:t>
          </a:r>
          <a:endParaRPr lang="ja-JP" altLang="ja-JP" sz="1200">
            <a:effectLst/>
          </a:endParaRPr>
        </a:p>
        <a:p>
          <a:r>
            <a:rPr lang="ja-JP" altLang="ja-JP" sz="1050">
              <a:solidFill>
                <a:schemeClr val="dk1"/>
              </a:solidFill>
              <a:effectLst/>
              <a:latin typeface="+mn-lt"/>
              <a:ea typeface="+mn-ea"/>
              <a:cs typeface="+mn-cs"/>
            </a:rPr>
            <a:t>　復旧期を終え、復興事業のピークを過ぎ、町の将来を見据え各指標の類似団体との比較、宮城県平均との比較に注視しながらも、独自性のある事業展開による課題解消に努める。</a:t>
          </a:r>
          <a:endParaRPr lang="ja-JP" altLang="ja-JP" sz="12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宮城県山元町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12,227
12,160
64.58
13,019,831
11,386,705
707,123
3,926,980
7,255,028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5969</xdr:rowOff>
    </xdr:from>
    <xdr:to>
      <xdr:col>24</xdr:col>
      <xdr:colOff>62865</xdr:colOff>
      <xdr:row>38</xdr:row>
      <xdr:rowOff>37465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49469"/>
          <a:ext cx="1270" cy="1403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41292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6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37465</xdr:rowOff>
    </xdr:from>
    <xdr:to>
      <xdr:col>24</xdr:col>
      <xdr:colOff>152400</xdr:colOff>
      <xdr:row>38</xdr:row>
      <xdr:rowOff>37465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52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124096</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15,453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5969</xdr:rowOff>
    </xdr:from>
    <xdr:to>
      <xdr:col>24</xdr:col>
      <xdr:colOff>152400</xdr:colOff>
      <xdr:row>30</xdr:row>
      <xdr:rowOff>5969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4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114300</xdr:rowOff>
    </xdr:from>
    <xdr:to>
      <xdr:col>24</xdr:col>
      <xdr:colOff>63500</xdr:colOff>
      <xdr:row>35</xdr:row>
      <xdr:rowOff>137414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15050"/>
          <a:ext cx="838200" cy="2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167657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68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17780</xdr:rowOff>
    </xdr:from>
    <xdr:to>
      <xdr:col>24</xdr:col>
      <xdr:colOff>114300</xdr:colOff>
      <xdr:row>36</xdr:row>
      <xdr:rowOff>119380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114300</xdr:rowOff>
    </xdr:from>
    <xdr:to>
      <xdr:col>19</xdr:col>
      <xdr:colOff>177800</xdr:colOff>
      <xdr:row>35</xdr:row>
      <xdr:rowOff>123698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15050"/>
          <a:ext cx="889000" cy="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38608</xdr:rowOff>
    </xdr:from>
    <xdr:to>
      <xdr:col>20</xdr:col>
      <xdr:colOff>38100</xdr:colOff>
      <xdr:row>36</xdr:row>
      <xdr:rowOff>140208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1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131335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0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66802</xdr:rowOff>
    </xdr:from>
    <xdr:to>
      <xdr:col>15</xdr:col>
      <xdr:colOff>50800</xdr:colOff>
      <xdr:row>35</xdr:row>
      <xdr:rowOff>123698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67552"/>
          <a:ext cx="889000" cy="5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50292</xdr:rowOff>
    </xdr:from>
    <xdr:to>
      <xdr:col>15</xdr:col>
      <xdr:colOff>101600</xdr:colOff>
      <xdr:row>36</xdr:row>
      <xdr:rowOff>151892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2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143019</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15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110744</xdr:rowOff>
    </xdr:from>
    <xdr:to>
      <xdr:col>10</xdr:col>
      <xdr:colOff>114300</xdr:colOff>
      <xdr:row>35</xdr:row>
      <xdr:rowOff>66802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40044"/>
          <a:ext cx="889000" cy="12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47752</xdr:rowOff>
    </xdr:from>
    <xdr:to>
      <xdr:col>10</xdr:col>
      <xdr:colOff>165100</xdr:colOff>
      <xdr:row>36</xdr:row>
      <xdr:rowOff>149352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1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140479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12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160528</xdr:rowOff>
    </xdr:from>
    <xdr:to>
      <xdr:col>6</xdr:col>
      <xdr:colOff>38100</xdr:colOff>
      <xdr:row>36</xdr:row>
      <xdr:rowOff>90678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6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81805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5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86614</xdr:rowOff>
    </xdr:from>
    <xdr:to>
      <xdr:col>24</xdr:col>
      <xdr:colOff>114300</xdr:colOff>
      <xdr:row>36</xdr:row>
      <xdr:rowOff>16764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8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109491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38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63500</xdr:rowOff>
    </xdr:from>
    <xdr:to>
      <xdr:col>20</xdr:col>
      <xdr:colOff>38100</xdr:colOff>
      <xdr:row>35</xdr:row>
      <xdr:rowOff>165100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6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10177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72898</xdr:rowOff>
    </xdr:from>
    <xdr:to>
      <xdr:col>15</xdr:col>
      <xdr:colOff>101600</xdr:colOff>
      <xdr:row>36</xdr:row>
      <xdr:rowOff>3048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7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19575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48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16002</xdr:rowOff>
    </xdr:from>
    <xdr:to>
      <xdr:col>10</xdr:col>
      <xdr:colOff>165100</xdr:colOff>
      <xdr:row>35</xdr:row>
      <xdr:rowOff>117602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1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134129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91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59944</xdr:rowOff>
    </xdr:from>
    <xdr:to>
      <xdr:col>6</xdr:col>
      <xdr:colOff>38100</xdr:colOff>
      <xdr:row>34</xdr:row>
      <xdr:rowOff>161544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8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6621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64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110163</xdr:rowOff>
    </xdr:from>
    <xdr:to>
      <xdr:col>24</xdr:col>
      <xdr:colOff>62865</xdr:colOff>
      <xdr:row>59</xdr:row>
      <xdr:rowOff>23775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9368463"/>
          <a:ext cx="1270" cy="770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27602</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43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23775</xdr:rowOff>
    </xdr:from>
    <xdr:to>
      <xdr:col>24</xdr:col>
      <xdr:colOff>152400</xdr:colOff>
      <xdr:row>59</xdr:row>
      <xdr:rowOff>23775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39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56840</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9143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518,089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110163</xdr:rowOff>
    </xdr:from>
    <xdr:to>
      <xdr:col>24</xdr:col>
      <xdr:colOff>152400</xdr:colOff>
      <xdr:row>54</xdr:row>
      <xdr:rowOff>110163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9368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72413</xdr:rowOff>
    </xdr:from>
    <xdr:to>
      <xdr:col>24</xdr:col>
      <xdr:colOff>63500</xdr:colOff>
      <xdr:row>57</xdr:row>
      <xdr:rowOff>131085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845063"/>
          <a:ext cx="838200" cy="58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16642</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9607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38215</xdr:rowOff>
    </xdr:from>
    <xdr:to>
      <xdr:col>24</xdr:col>
      <xdr:colOff>114300</xdr:colOff>
      <xdr:row>58</xdr:row>
      <xdr:rowOff>139815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8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47179</xdr:rowOff>
    </xdr:from>
    <xdr:to>
      <xdr:col>19</xdr:col>
      <xdr:colOff>177800</xdr:colOff>
      <xdr:row>57</xdr:row>
      <xdr:rowOff>72413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648379"/>
          <a:ext cx="889000" cy="196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44948</xdr:rowOff>
    </xdr:from>
    <xdr:to>
      <xdr:col>20</xdr:col>
      <xdr:colOff>38100</xdr:colOff>
      <xdr:row>58</xdr:row>
      <xdr:rowOff>146548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8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137675</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10081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47179</xdr:rowOff>
    </xdr:from>
    <xdr:to>
      <xdr:col>15</xdr:col>
      <xdr:colOff>50800</xdr:colOff>
      <xdr:row>57</xdr:row>
      <xdr:rowOff>24972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648379"/>
          <a:ext cx="889000" cy="14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63065</xdr:rowOff>
    </xdr:from>
    <xdr:to>
      <xdr:col>15</xdr:col>
      <xdr:colOff>101600</xdr:colOff>
      <xdr:row>58</xdr:row>
      <xdr:rowOff>164665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0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155792</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1009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45569</xdr:rowOff>
    </xdr:from>
    <xdr:to>
      <xdr:col>10</xdr:col>
      <xdr:colOff>114300</xdr:colOff>
      <xdr:row>57</xdr:row>
      <xdr:rowOff>24972</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8789519"/>
          <a:ext cx="889000" cy="100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65395</xdr:rowOff>
    </xdr:from>
    <xdr:to>
      <xdr:col>10</xdr:col>
      <xdr:colOff>165100</xdr:colOff>
      <xdr:row>58</xdr:row>
      <xdr:rowOff>166995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0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158122</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1010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19889</xdr:rowOff>
    </xdr:from>
    <xdr:to>
      <xdr:col>6</xdr:col>
      <xdr:colOff>38100</xdr:colOff>
      <xdr:row>58</xdr:row>
      <xdr:rowOff>121489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6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112616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10056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80285</xdr:rowOff>
    </xdr:from>
    <xdr:to>
      <xdr:col>24</xdr:col>
      <xdr:colOff>114300</xdr:colOff>
      <xdr:row>58</xdr:row>
      <xdr:rowOff>10435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5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103162</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04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21613</xdr:rowOff>
    </xdr:from>
    <xdr:to>
      <xdr:col>20</xdr:col>
      <xdr:colOff>38100</xdr:colOff>
      <xdr:row>57</xdr:row>
      <xdr:rowOff>123213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9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139740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569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167829</xdr:rowOff>
    </xdr:from>
    <xdr:to>
      <xdr:col>15</xdr:col>
      <xdr:colOff>101600</xdr:colOff>
      <xdr:row>56</xdr:row>
      <xdr:rowOff>97979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59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114506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372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145622</xdr:rowOff>
    </xdr:from>
    <xdr:to>
      <xdr:col>10</xdr:col>
      <xdr:colOff>165100</xdr:colOff>
      <xdr:row>57</xdr:row>
      <xdr:rowOff>75772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74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92299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522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166219</xdr:rowOff>
    </xdr:from>
    <xdr:to>
      <xdr:col>6</xdr:col>
      <xdr:colOff>38100</xdr:colOff>
      <xdr:row>51</xdr:row>
      <xdr:rowOff>96369</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8738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112896</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8513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147305</xdr:rowOff>
    </xdr:from>
    <xdr:to>
      <xdr:col>24</xdr:col>
      <xdr:colOff>62865</xdr:colOff>
      <xdr:row>79</xdr:row>
      <xdr:rowOff>44298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320255"/>
          <a:ext cx="1270" cy="1268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48125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92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44298</xdr:rowOff>
    </xdr:from>
    <xdr:to>
      <xdr:col>24</xdr:col>
      <xdr:colOff>152400</xdr:colOff>
      <xdr:row>79</xdr:row>
      <xdr:rowOff>44298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88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93982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95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147305</xdr:rowOff>
    </xdr:from>
    <xdr:to>
      <xdr:col>24</xdr:col>
      <xdr:colOff>152400</xdr:colOff>
      <xdr:row>71</xdr:row>
      <xdr:rowOff>147305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32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143511</xdr:rowOff>
    </xdr:from>
    <xdr:to>
      <xdr:col>24</xdr:col>
      <xdr:colOff>63500</xdr:colOff>
      <xdr:row>77</xdr:row>
      <xdr:rowOff>144614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345161"/>
          <a:ext cx="838200" cy="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146249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049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123372</xdr:rowOff>
    </xdr:from>
    <xdr:to>
      <xdr:col>24</xdr:col>
      <xdr:colOff>114300</xdr:colOff>
      <xdr:row>77</xdr:row>
      <xdr:rowOff>53522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5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158262</xdr:rowOff>
    </xdr:from>
    <xdr:to>
      <xdr:col>19</xdr:col>
      <xdr:colOff>177800</xdr:colOff>
      <xdr:row>77</xdr:row>
      <xdr:rowOff>143511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017012"/>
          <a:ext cx="889000" cy="328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157891</xdr:rowOff>
    </xdr:from>
    <xdr:to>
      <xdr:col>20</xdr:col>
      <xdr:colOff>38100</xdr:colOff>
      <xdr:row>77</xdr:row>
      <xdr:rowOff>88041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8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104568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63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158262</xdr:rowOff>
    </xdr:from>
    <xdr:to>
      <xdr:col>15</xdr:col>
      <xdr:colOff>50800</xdr:colOff>
      <xdr:row>76</xdr:row>
      <xdr:rowOff>138299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017012"/>
          <a:ext cx="889000" cy="15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150972</xdr:rowOff>
    </xdr:from>
    <xdr:to>
      <xdr:col>15</xdr:col>
      <xdr:colOff>101600</xdr:colOff>
      <xdr:row>77</xdr:row>
      <xdr:rowOff>81122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181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72249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273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67706</xdr:rowOff>
    </xdr:from>
    <xdr:to>
      <xdr:col>10</xdr:col>
      <xdr:colOff>114300</xdr:colOff>
      <xdr:row>76</xdr:row>
      <xdr:rowOff>138299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2926456"/>
          <a:ext cx="889000" cy="24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168780</xdr:rowOff>
    </xdr:from>
    <xdr:to>
      <xdr:col>10</xdr:col>
      <xdr:colOff>165100</xdr:colOff>
      <xdr:row>77</xdr:row>
      <xdr:rowOff>98930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90057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291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123579</xdr:rowOff>
    </xdr:from>
    <xdr:to>
      <xdr:col>6</xdr:col>
      <xdr:colOff>38100</xdr:colOff>
      <xdr:row>77</xdr:row>
      <xdr:rowOff>53729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5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44856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46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93814</xdr:rowOff>
    </xdr:from>
    <xdr:to>
      <xdr:col>24</xdr:col>
      <xdr:colOff>114300</xdr:colOff>
      <xdr:row>78</xdr:row>
      <xdr:rowOff>23964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9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72241</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73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92711</xdr:rowOff>
    </xdr:from>
    <xdr:to>
      <xdr:col>20</xdr:col>
      <xdr:colOff>38100</xdr:colOff>
      <xdr:row>78</xdr:row>
      <xdr:rowOff>22861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9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13988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87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107462</xdr:rowOff>
    </xdr:from>
    <xdr:to>
      <xdr:col>15</xdr:col>
      <xdr:colOff>101600</xdr:colOff>
      <xdr:row>76</xdr:row>
      <xdr:rowOff>37613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9662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54139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741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87499</xdr:rowOff>
    </xdr:from>
    <xdr:to>
      <xdr:col>10</xdr:col>
      <xdr:colOff>165100</xdr:colOff>
      <xdr:row>77</xdr:row>
      <xdr:rowOff>17649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1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34175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892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16906</xdr:rowOff>
    </xdr:from>
    <xdr:to>
      <xdr:col>6</xdr:col>
      <xdr:colOff>38100</xdr:colOff>
      <xdr:row>75</xdr:row>
      <xdr:rowOff>118506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87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135033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65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85514</xdr:rowOff>
    </xdr:from>
    <xdr:to>
      <xdr:col>24</xdr:col>
      <xdr:colOff>62865</xdr:colOff>
      <xdr:row>98</xdr:row>
      <xdr:rowOff>64467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16014"/>
          <a:ext cx="1270" cy="1350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68294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7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64467</xdr:rowOff>
    </xdr:from>
    <xdr:to>
      <xdr:col>24</xdr:col>
      <xdr:colOff>152400</xdr:colOff>
      <xdr:row>98</xdr:row>
      <xdr:rowOff>64467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66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32191</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9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197,111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85514</xdr:rowOff>
    </xdr:from>
    <xdr:to>
      <xdr:col>24</xdr:col>
      <xdr:colOff>152400</xdr:colOff>
      <xdr:row>90</xdr:row>
      <xdr:rowOff>85514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16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135403</xdr:rowOff>
    </xdr:from>
    <xdr:to>
      <xdr:col>24</xdr:col>
      <xdr:colOff>63500</xdr:colOff>
      <xdr:row>97</xdr:row>
      <xdr:rowOff>144607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766053"/>
          <a:ext cx="838200" cy="9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156331</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444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133454</xdr:rowOff>
    </xdr:from>
    <xdr:to>
      <xdr:col>24</xdr:col>
      <xdr:colOff>114300</xdr:colOff>
      <xdr:row>97</xdr:row>
      <xdr:rowOff>63604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9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135403</xdr:rowOff>
    </xdr:from>
    <xdr:to>
      <xdr:col>19</xdr:col>
      <xdr:colOff>177800</xdr:colOff>
      <xdr:row>97</xdr:row>
      <xdr:rowOff>148227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766053"/>
          <a:ext cx="889000" cy="1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151270</xdr:rowOff>
    </xdr:from>
    <xdr:to>
      <xdr:col>20</xdr:col>
      <xdr:colOff>38100</xdr:colOff>
      <xdr:row>97</xdr:row>
      <xdr:rowOff>81420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6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97947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38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142398</xdr:rowOff>
    </xdr:from>
    <xdr:to>
      <xdr:col>15</xdr:col>
      <xdr:colOff>50800</xdr:colOff>
      <xdr:row>97</xdr:row>
      <xdr:rowOff>148227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773048"/>
          <a:ext cx="8890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152726</xdr:rowOff>
    </xdr:from>
    <xdr:to>
      <xdr:col>15</xdr:col>
      <xdr:colOff>101600</xdr:colOff>
      <xdr:row>97</xdr:row>
      <xdr:rowOff>82876</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61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99403</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38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52428</xdr:rowOff>
    </xdr:from>
    <xdr:to>
      <xdr:col>10</xdr:col>
      <xdr:colOff>114300</xdr:colOff>
      <xdr:row>97</xdr:row>
      <xdr:rowOff>142398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511628"/>
          <a:ext cx="889000" cy="261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145548</xdr:rowOff>
    </xdr:from>
    <xdr:to>
      <xdr:col>10</xdr:col>
      <xdr:colOff>165100</xdr:colOff>
      <xdr:row>97</xdr:row>
      <xdr:rowOff>75698</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60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92225</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37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160162</xdr:rowOff>
    </xdr:from>
    <xdr:to>
      <xdr:col>6</xdr:col>
      <xdr:colOff>38100</xdr:colOff>
      <xdr:row>97</xdr:row>
      <xdr:rowOff>90312</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1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81439</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71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93807</xdr:rowOff>
    </xdr:from>
    <xdr:to>
      <xdr:col>24</xdr:col>
      <xdr:colOff>114300</xdr:colOff>
      <xdr:row>98</xdr:row>
      <xdr:rowOff>23957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72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8734</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39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84603</xdr:rowOff>
    </xdr:from>
    <xdr:to>
      <xdr:col>20</xdr:col>
      <xdr:colOff>38100</xdr:colOff>
      <xdr:row>98</xdr:row>
      <xdr:rowOff>14753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71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5880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80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97427</xdr:rowOff>
    </xdr:from>
    <xdr:to>
      <xdr:col>15</xdr:col>
      <xdr:colOff>101600</xdr:colOff>
      <xdr:row>98</xdr:row>
      <xdr:rowOff>27577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72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18704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820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91598</xdr:rowOff>
    </xdr:from>
    <xdr:to>
      <xdr:col>10</xdr:col>
      <xdr:colOff>165100</xdr:colOff>
      <xdr:row>98</xdr:row>
      <xdr:rowOff>21748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72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12875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814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1628</xdr:rowOff>
    </xdr:from>
    <xdr:to>
      <xdr:col>6</xdr:col>
      <xdr:colOff>38100</xdr:colOff>
      <xdr:row>96</xdr:row>
      <xdr:rowOff>103228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46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119755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23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67564</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725414"/>
          <a:ext cx="1270" cy="1005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14241</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50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33</xdr:row>
      <xdr:rowOff>67564</xdr:rowOff>
    </xdr:from>
    <xdr:to>
      <xdr:col>55</xdr:col>
      <xdr:colOff>88900</xdr:colOff>
      <xdr:row>33</xdr:row>
      <xdr:rowOff>67564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72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57404</xdr:rowOff>
    </xdr:from>
    <xdr:to>
      <xdr:col>55</xdr:col>
      <xdr:colOff>0</xdr:colOff>
      <xdr:row>38</xdr:row>
      <xdr:rowOff>100965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572504"/>
          <a:ext cx="838200" cy="43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51579</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5666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73152</xdr:rowOff>
    </xdr:from>
    <xdr:to>
      <xdr:col>55</xdr:col>
      <xdr:colOff>50800</xdr:colOff>
      <xdr:row>39</xdr:row>
      <xdr:rowOff>3302</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8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86233</xdr:rowOff>
    </xdr:from>
    <xdr:to>
      <xdr:col>50</xdr:col>
      <xdr:colOff>114300</xdr:colOff>
      <xdr:row>38</xdr:row>
      <xdr:rowOff>100965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601333"/>
          <a:ext cx="889000" cy="1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75057</xdr:rowOff>
    </xdr:from>
    <xdr:to>
      <xdr:col>50</xdr:col>
      <xdr:colOff>165100</xdr:colOff>
      <xdr:row>39</xdr:row>
      <xdr:rowOff>5207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5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167784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682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34798</xdr:rowOff>
    </xdr:from>
    <xdr:to>
      <xdr:col>45</xdr:col>
      <xdr:colOff>177800</xdr:colOff>
      <xdr:row>38</xdr:row>
      <xdr:rowOff>86233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378448"/>
          <a:ext cx="889000" cy="22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95885</xdr:rowOff>
    </xdr:from>
    <xdr:to>
      <xdr:col>46</xdr:col>
      <xdr:colOff>38100</xdr:colOff>
      <xdr:row>39</xdr:row>
      <xdr:rowOff>26035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6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17162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7037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69850</xdr:rowOff>
    </xdr:from>
    <xdr:to>
      <xdr:col>41</xdr:col>
      <xdr:colOff>50800</xdr:colOff>
      <xdr:row>37</xdr:row>
      <xdr:rowOff>34798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5384800"/>
          <a:ext cx="889000" cy="993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63373</xdr:rowOff>
    </xdr:from>
    <xdr:to>
      <xdr:col>41</xdr:col>
      <xdr:colOff>101600</xdr:colOff>
      <xdr:row>38</xdr:row>
      <xdr:rowOff>164973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578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156100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6712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46482</xdr:rowOff>
    </xdr:from>
    <xdr:to>
      <xdr:col>36</xdr:col>
      <xdr:colOff>165100</xdr:colOff>
      <xdr:row>38</xdr:row>
      <xdr:rowOff>148082</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61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139209</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654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6604</xdr:rowOff>
    </xdr:from>
    <xdr:to>
      <xdr:col>55</xdr:col>
      <xdr:colOff>50800</xdr:colOff>
      <xdr:row>38</xdr:row>
      <xdr:rowOff>108204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52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29481</xdr:rowOff>
    </xdr:from>
    <xdr:ext cx="469744"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373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50165</xdr:rowOff>
    </xdr:from>
    <xdr:to>
      <xdr:col>50</xdr:col>
      <xdr:colOff>165100</xdr:colOff>
      <xdr:row>38</xdr:row>
      <xdr:rowOff>151765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168292</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340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35433</xdr:rowOff>
    </xdr:from>
    <xdr:to>
      <xdr:col>46</xdr:col>
      <xdr:colOff>38100</xdr:colOff>
      <xdr:row>38</xdr:row>
      <xdr:rowOff>137033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55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153560</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15428" y="6325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155448</xdr:rowOff>
    </xdr:from>
    <xdr:to>
      <xdr:col>41</xdr:col>
      <xdr:colOff>101600</xdr:colOff>
      <xdr:row>37</xdr:row>
      <xdr:rowOff>85598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32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102125</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26428" y="6102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19050</xdr:rowOff>
    </xdr:from>
    <xdr:to>
      <xdr:col>36</xdr:col>
      <xdr:colOff>165100</xdr:colOff>
      <xdr:row>31</xdr:row>
      <xdr:rowOff>120650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533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29</xdr:row>
      <xdr:rowOff>137177</xdr:rowOff>
    </xdr:from>
    <xdr:ext cx="534377"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05111" y="5109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54</xdr:row>
      <xdr:rowOff>157362</xdr:rowOff>
    </xdr:from>
    <xdr:to>
      <xdr:col>54</xdr:col>
      <xdr:colOff>189865</xdr:colOff>
      <xdr:row>58</xdr:row>
      <xdr:rowOff>90670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9415662"/>
          <a:ext cx="1270" cy="6191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94497</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38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90670</xdr:rowOff>
    </xdr:from>
    <xdr:to>
      <xdr:col>55</xdr:col>
      <xdr:colOff>88900</xdr:colOff>
      <xdr:row>58</xdr:row>
      <xdr:rowOff>90670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3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104039</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9190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146,137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54</xdr:row>
      <xdr:rowOff>157362</xdr:rowOff>
    </xdr:from>
    <xdr:to>
      <xdr:col>55</xdr:col>
      <xdr:colOff>88900</xdr:colOff>
      <xdr:row>54</xdr:row>
      <xdr:rowOff>157362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9415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157362</xdr:rowOff>
    </xdr:from>
    <xdr:to>
      <xdr:col>55</xdr:col>
      <xdr:colOff>0</xdr:colOff>
      <xdr:row>56</xdr:row>
      <xdr:rowOff>50304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415662"/>
          <a:ext cx="838200" cy="235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64931</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837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86504</xdr:rowOff>
    </xdr:from>
    <xdr:to>
      <xdr:col>55</xdr:col>
      <xdr:colOff>50800</xdr:colOff>
      <xdr:row>58</xdr:row>
      <xdr:rowOff>16654</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85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9068</xdr:rowOff>
    </xdr:from>
    <xdr:to>
      <xdr:col>50</xdr:col>
      <xdr:colOff>114300</xdr:colOff>
      <xdr:row>56</xdr:row>
      <xdr:rowOff>50304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095918"/>
          <a:ext cx="889000" cy="555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85407</xdr:rowOff>
    </xdr:from>
    <xdr:to>
      <xdr:col>50</xdr:col>
      <xdr:colOff>165100</xdr:colOff>
      <xdr:row>58</xdr:row>
      <xdr:rowOff>15557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858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6684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950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83716</xdr:rowOff>
    </xdr:from>
    <xdr:to>
      <xdr:col>45</xdr:col>
      <xdr:colOff>177800</xdr:colOff>
      <xdr:row>53</xdr:row>
      <xdr:rowOff>9068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8827666"/>
          <a:ext cx="889000" cy="26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103041</xdr:rowOff>
    </xdr:from>
    <xdr:to>
      <xdr:col>46</xdr:col>
      <xdr:colOff>38100</xdr:colOff>
      <xdr:row>58</xdr:row>
      <xdr:rowOff>33191</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87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24318</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968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83716</xdr:rowOff>
    </xdr:from>
    <xdr:to>
      <xdr:col>41</xdr:col>
      <xdr:colOff>50800</xdr:colOff>
      <xdr:row>54</xdr:row>
      <xdr:rowOff>138081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8827666"/>
          <a:ext cx="889000" cy="568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104733</xdr:rowOff>
    </xdr:from>
    <xdr:to>
      <xdr:col>41</xdr:col>
      <xdr:colOff>101600</xdr:colOff>
      <xdr:row>58</xdr:row>
      <xdr:rowOff>34883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87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26010</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97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81142</xdr:rowOff>
    </xdr:from>
    <xdr:to>
      <xdr:col>36</xdr:col>
      <xdr:colOff>165100</xdr:colOff>
      <xdr:row>58</xdr:row>
      <xdr:rowOff>11292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85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2419</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946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106562</xdr:rowOff>
    </xdr:from>
    <xdr:to>
      <xdr:col>55</xdr:col>
      <xdr:colOff>50800</xdr:colOff>
      <xdr:row>55</xdr:row>
      <xdr:rowOff>36712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36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59589</xdr:rowOff>
    </xdr:from>
    <xdr:ext cx="599010"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317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170954</xdr:rowOff>
    </xdr:from>
    <xdr:to>
      <xdr:col>50</xdr:col>
      <xdr:colOff>165100</xdr:colOff>
      <xdr:row>56</xdr:row>
      <xdr:rowOff>101104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60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117631</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375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129718</xdr:rowOff>
    </xdr:from>
    <xdr:to>
      <xdr:col>46</xdr:col>
      <xdr:colOff>38100</xdr:colOff>
      <xdr:row>53</xdr:row>
      <xdr:rowOff>59868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04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76395</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50795" y="8820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32916</xdr:rowOff>
    </xdr:from>
    <xdr:to>
      <xdr:col>41</xdr:col>
      <xdr:colOff>101600</xdr:colOff>
      <xdr:row>51</xdr:row>
      <xdr:rowOff>134516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877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49</xdr:row>
      <xdr:rowOff>151043</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61795" y="8552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87281</xdr:rowOff>
    </xdr:from>
    <xdr:to>
      <xdr:col>36</xdr:col>
      <xdr:colOff>165100</xdr:colOff>
      <xdr:row>55</xdr:row>
      <xdr:rowOff>17431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34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33958</xdr:rowOff>
    </xdr:from>
    <xdr:ext cx="59901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672795" y="9120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127744</xdr:rowOff>
    </xdr:from>
    <xdr:to>
      <xdr:col>54</xdr:col>
      <xdr:colOff>189865</xdr:colOff>
      <xdr:row>78</xdr:row>
      <xdr:rowOff>113205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300694"/>
          <a:ext cx="1270" cy="1185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117032</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90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113205</xdr:rowOff>
    </xdr:from>
    <xdr:to>
      <xdr:col>55</xdr:col>
      <xdr:colOff>88900</xdr:colOff>
      <xdr:row>78</xdr:row>
      <xdr:rowOff>113205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86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74421</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207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53,023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127744</xdr:rowOff>
    </xdr:from>
    <xdr:to>
      <xdr:col>55</xdr:col>
      <xdr:colOff>88900</xdr:colOff>
      <xdr:row>71</xdr:row>
      <xdr:rowOff>127744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300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123584</xdr:rowOff>
    </xdr:from>
    <xdr:to>
      <xdr:col>55</xdr:col>
      <xdr:colOff>0</xdr:colOff>
      <xdr:row>76</xdr:row>
      <xdr:rowOff>159885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2982334"/>
          <a:ext cx="838200" cy="207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134490</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2993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156063</xdr:rowOff>
    </xdr:from>
    <xdr:to>
      <xdr:col>55</xdr:col>
      <xdr:colOff>50800</xdr:colOff>
      <xdr:row>76</xdr:row>
      <xdr:rowOff>86213</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01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159885</xdr:rowOff>
    </xdr:from>
    <xdr:to>
      <xdr:col>50</xdr:col>
      <xdr:colOff>114300</xdr:colOff>
      <xdr:row>77</xdr:row>
      <xdr:rowOff>89043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190085"/>
          <a:ext cx="889000" cy="100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37099</xdr:rowOff>
    </xdr:from>
    <xdr:to>
      <xdr:col>50</xdr:col>
      <xdr:colOff>165100</xdr:colOff>
      <xdr:row>76</xdr:row>
      <xdr:rowOff>138699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06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155226</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284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162080</xdr:rowOff>
    </xdr:from>
    <xdr:to>
      <xdr:col>45</xdr:col>
      <xdr:colOff>177800</xdr:colOff>
      <xdr:row>77</xdr:row>
      <xdr:rowOff>89043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192280"/>
          <a:ext cx="889000" cy="98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3930</xdr:rowOff>
    </xdr:from>
    <xdr:to>
      <xdr:col>46</xdr:col>
      <xdr:colOff>38100</xdr:colOff>
      <xdr:row>76</xdr:row>
      <xdr:rowOff>105530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03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122056</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280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114212</xdr:rowOff>
    </xdr:from>
    <xdr:to>
      <xdr:col>41</xdr:col>
      <xdr:colOff>50800</xdr:colOff>
      <xdr:row>76</xdr:row>
      <xdr:rowOff>162080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144412"/>
          <a:ext cx="889000" cy="47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41557</xdr:rowOff>
    </xdr:from>
    <xdr:to>
      <xdr:col>41</xdr:col>
      <xdr:colOff>101600</xdr:colOff>
      <xdr:row>76</xdr:row>
      <xdr:rowOff>143157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07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159684</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284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152336</xdr:rowOff>
    </xdr:from>
    <xdr:to>
      <xdr:col>36</xdr:col>
      <xdr:colOff>165100</xdr:colOff>
      <xdr:row>76</xdr:row>
      <xdr:rowOff>82486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01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99013</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78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72784</xdr:rowOff>
    </xdr:from>
    <xdr:to>
      <xdr:col>55</xdr:col>
      <xdr:colOff>50800</xdr:colOff>
      <xdr:row>76</xdr:row>
      <xdr:rowOff>2933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29315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95661</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78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109085</xdr:rowOff>
    </xdr:from>
    <xdr:to>
      <xdr:col>50</xdr:col>
      <xdr:colOff>165100</xdr:colOff>
      <xdr:row>77</xdr:row>
      <xdr:rowOff>39235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13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30362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23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38243</xdr:rowOff>
    </xdr:from>
    <xdr:to>
      <xdr:col>46</xdr:col>
      <xdr:colOff>38100</xdr:colOff>
      <xdr:row>77</xdr:row>
      <xdr:rowOff>139843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23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130970</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33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111280</xdr:rowOff>
    </xdr:from>
    <xdr:to>
      <xdr:col>41</xdr:col>
      <xdr:colOff>101600</xdr:colOff>
      <xdr:row>77</xdr:row>
      <xdr:rowOff>41430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14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32557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234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63412</xdr:rowOff>
    </xdr:from>
    <xdr:to>
      <xdr:col>36</xdr:col>
      <xdr:colOff>165100</xdr:colOff>
      <xdr:row>76</xdr:row>
      <xdr:rowOff>165012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09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156139</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18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94</xdr:row>
      <xdr:rowOff>105556</xdr:rowOff>
    </xdr:from>
    <xdr:to>
      <xdr:col>54</xdr:col>
      <xdr:colOff>189865</xdr:colOff>
      <xdr:row>99</xdr:row>
      <xdr:rowOff>25969</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6221856"/>
          <a:ext cx="1270" cy="777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29796</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7003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25969</xdr:rowOff>
    </xdr:from>
    <xdr:to>
      <xdr:col>55</xdr:col>
      <xdr:colOff>88900</xdr:colOff>
      <xdr:row>99</xdr:row>
      <xdr:rowOff>25969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999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52233</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997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626,885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94</xdr:row>
      <xdr:rowOff>105556</xdr:rowOff>
    </xdr:from>
    <xdr:to>
      <xdr:col>55</xdr:col>
      <xdr:colOff>88900</xdr:colOff>
      <xdr:row>94</xdr:row>
      <xdr:rowOff>105556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221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105559</xdr:rowOff>
    </xdr:from>
    <xdr:to>
      <xdr:col>55</xdr:col>
      <xdr:colOff>0</xdr:colOff>
      <xdr:row>97</xdr:row>
      <xdr:rowOff>117726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9639300" y="16221859"/>
          <a:ext cx="838200" cy="52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50075</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852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71648</xdr:rowOff>
    </xdr:from>
    <xdr:to>
      <xdr:col>55</xdr:col>
      <xdr:colOff>50800</xdr:colOff>
      <xdr:row>99</xdr:row>
      <xdr:rowOff>1798</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873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105559</xdr:rowOff>
    </xdr:from>
    <xdr:to>
      <xdr:col>50</xdr:col>
      <xdr:colOff>114300</xdr:colOff>
      <xdr:row>95</xdr:row>
      <xdr:rowOff>171143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8750300" y="16221859"/>
          <a:ext cx="889000" cy="237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57970</xdr:rowOff>
    </xdr:from>
    <xdr:to>
      <xdr:col>50</xdr:col>
      <xdr:colOff>165100</xdr:colOff>
      <xdr:row>98</xdr:row>
      <xdr:rowOff>159570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86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150697</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95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98534</xdr:rowOff>
    </xdr:from>
    <xdr:to>
      <xdr:col>45</xdr:col>
      <xdr:colOff>177800</xdr:colOff>
      <xdr:row>95</xdr:row>
      <xdr:rowOff>171143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7861300" y="15529034"/>
          <a:ext cx="889000" cy="929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84931</xdr:rowOff>
    </xdr:from>
    <xdr:to>
      <xdr:col>46</xdr:col>
      <xdr:colOff>38100</xdr:colOff>
      <xdr:row>99</xdr:row>
      <xdr:rowOff>15081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88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6208</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97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98534</xdr:rowOff>
    </xdr:from>
    <xdr:to>
      <xdr:col>41</xdr:col>
      <xdr:colOff>50800</xdr:colOff>
      <xdr:row>92</xdr:row>
      <xdr:rowOff>1315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6972300" y="15529034"/>
          <a:ext cx="889000" cy="245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87871</xdr:rowOff>
    </xdr:from>
    <xdr:to>
      <xdr:col>41</xdr:col>
      <xdr:colOff>101600</xdr:colOff>
      <xdr:row>99</xdr:row>
      <xdr:rowOff>18021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88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9148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98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67466</xdr:rowOff>
    </xdr:from>
    <xdr:to>
      <xdr:col>36</xdr:col>
      <xdr:colOff>165100</xdr:colOff>
      <xdr:row>98</xdr:row>
      <xdr:rowOff>169066</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86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160193</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96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66926</xdr:rowOff>
    </xdr:from>
    <xdr:to>
      <xdr:col>55</xdr:col>
      <xdr:colOff>50800</xdr:colOff>
      <xdr:row>97</xdr:row>
      <xdr:rowOff>168526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69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89803</xdr:rowOff>
    </xdr:from>
    <xdr:ext cx="599010"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549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54759</xdr:rowOff>
    </xdr:from>
    <xdr:to>
      <xdr:col>50</xdr:col>
      <xdr:colOff>165100</xdr:colOff>
      <xdr:row>94</xdr:row>
      <xdr:rowOff>156359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17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1436</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39795" y="15946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120343</xdr:rowOff>
    </xdr:from>
    <xdr:to>
      <xdr:col>46</xdr:col>
      <xdr:colOff>38100</xdr:colOff>
      <xdr:row>96</xdr:row>
      <xdr:rowOff>50493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40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67020</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50795" y="1618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47734</xdr:rowOff>
    </xdr:from>
    <xdr:to>
      <xdr:col>41</xdr:col>
      <xdr:colOff>101600</xdr:colOff>
      <xdr:row>90</xdr:row>
      <xdr:rowOff>149334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547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88</xdr:row>
      <xdr:rowOff>165861</xdr:rowOff>
    </xdr:from>
    <xdr:ext cx="690189"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16205" y="152534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121965</xdr:rowOff>
    </xdr:from>
    <xdr:to>
      <xdr:col>36</xdr:col>
      <xdr:colOff>165100</xdr:colOff>
      <xdr:row>92</xdr:row>
      <xdr:rowOff>52115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572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90</xdr:row>
      <xdr:rowOff>68642</xdr:rowOff>
    </xdr:from>
    <xdr:ext cx="59901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672795" y="15499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118275</xdr:rowOff>
    </xdr:from>
    <xdr:to>
      <xdr:col>85</xdr:col>
      <xdr:colOff>126364</xdr:colOff>
      <xdr:row>38</xdr:row>
      <xdr:rowOff>20980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261775"/>
          <a:ext cx="1269" cy="1274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24807</xdr:rowOff>
    </xdr:from>
    <xdr:ext cx="534377"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53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20980</xdr:rowOff>
    </xdr:from>
    <xdr:to>
      <xdr:col>86</xdr:col>
      <xdr:colOff>25400</xdr:colOff>
      <xdr:row>38</xdr:row>
      <xdr:rowOff>20980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53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64952</xdr:rowOff>
    </xdr:from>
    <xdr:ext cx="599010"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5037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118275</xdr:rowOff>
    </xdr:from>
    <xdr:to>
      <xdr:col>86</xdr:col>
      <xdr:colOff>25400</xdr:colOff>
      <xdr:row>30</xdr:row>
      <xdr:rowOff>118275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26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66484</xdr:rowOff>
    </xdr:from>
    <xdr:to>
      <xdr:col>85</xdr:col>
      <xdr:colOff>127000</xdr:colOff>
      <xdr:row>37</xdr:row>
      <xdr:rowOff>92101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5481300" y="6410134"/>
          <a:ext cx="838200" cy="25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156621</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157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133744</xdr:rowOff>
    </xdr:from>
    <xdr:to>
      <xdr:col>85</xdr:col>
      <xdr:colOff>177800</xdr:colOff>
      <xdr:row>37</xdr:row>
      <xdr:rowOff>63894</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30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92101</xdr:rowOff>
    </xdr:from>
    <xdr:to>
      <xdr:col>81</xdr:col>
      <xdr:colOff>50800</xdr:colOff>
      <xdr:row>37</xdr:row>
      <xdr:rowOff>100978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4592300" y="6435751"/>
          <a:ext cx="889000" cy="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19215</xdr:rowOff>
    </xdr:from>
    <xdr:to>
      <xdr:col>81</xdr:col>
      <xdr:colOff>101600</xdr:colOff>
      <xdr:row>37</xdr:row>
      <xdr:rowOff>120815</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36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137342</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613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67678</xdr:rowOff>
    </xdr:from>
    <xdr:to>
      <xdr:col>76</xdr:col>
      <xdr:colOff>114300</xdr:colOff>
      <xdr:row>37</xdr:row>
      <xdr:rowOff>100978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3703300" y="6411328"/>
          <a:ext cx="889000" cy="3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171412</xdr:rowOff>
    </xdr:from>
    <xdr:to>
      <xdr:col>76</xdr:col>
      <xdr:colOff>165100</xdr:colOff>
      <xdr:row>37</xdr:row>
      <xdr:rowOff>101562</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3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118089</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118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67678</xdr:rowOff>
    </xdr:from>
    <xdr:to>
      <xdr:col>71</xdr:col>
      <xdr:colOff>177800</xdr:colOff>
      <xdr:row>37</xdr:row>
      <xdr:rowOff>118542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2814300" y="6411328"/>
          <a:ext cx="889000" cy="50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11786</xdr:rowOff>
    </xdr:from>
    <xdr:to>
      <xdr:col>72</xdr:col>
      <xdr:colOff>38100</xdr:colOff>
      <xdr:row>37</xdr:row>
      <xdr:rowOff>113386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35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129913</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13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26721</xdr:rowOff>
    </xdr:from>
    <xdr:to>
      <xdr:col>67</xdr:col>
      <xdr:colOff>101600</xdr:colOff>
      <xdr:row>37</xdr:row>
      <xdr:rowOff>128321</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37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144848</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145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15684</xdr:rowOff>
    </xdr:from>
    <xdr:to>
      <xdr:col>85</xdr:col>
      <xdr:colOff>177800</xdr:colOff>
      <xdr:row>37</xdr:row>
      <xdr:rowOff>117284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35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112170</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628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41301</xdr:rowOff>
    </xdr:from>
    <xdr:to>
      <xdr:col>81</xdr:col>
      <xdr:colOff>101600</xdr:colOff>
      <xdr:row>37</xdr:row>
      <xdr:rowOff>142901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38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134028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647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50178</xdr:rowOff>
    </xdr:from>
    <xdr:to>
      <xdr:col>76</xdr:col>
      <xdr:colOff>165100</xdr:colOff>
      <xdr:row>37</xdr:row>
      <xdr:rowOff>151778</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39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142905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648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16878</xdr:rowOff>
    </xdr:from>
    <xdr:to>
      <xdr:col>72</xdr:col>
      <xdr:colOff>38100</xdr:colOff>
      <xdr:row>37</xdr:row>
      <xdr:rowOff>118478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36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109605</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453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67742</xdr:rowOff>
    </xdr:from>
    <xdr:to>
      <xdr:col>67</xdr:col>
      <xdr:colOff>101600</xdr:colOff>
      <xdr:row>37</xdr:row>
      <xdr:rowOff>169342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41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160469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50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44655</xdr:rowOff>
    </xdr:from>
    <xdr:to>
      <xdr:col>85</xdr:col>
      <xdr:colOff>126364</xdr:colOff>
      <xdr:row>57</xdr:row>
      <xdr:rowOff>140744</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617155"/>
          <a:ext cx="1269" cy="1296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144571</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9917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140744</xdr:rowOff>
    </xdr:from>
    <xdr:to>
      <xdr:col>86</xdr:col>
      <xdr:colOff>25400</xdr:colOff>
      <xdr:row>57</xdr:row>
      <xdr:rowOff>140744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9913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162782</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92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202,473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44655</xdr:rowOff>
    </xdr:from>
    <xdr:to>
      <xdr:col>86</xdr:col>
      <xdr:colOff>25400</xdr:colOff>
      <xdr:row>50</xdr:row>
      <xdr:rowOff>44655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617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164274</xdr:rowOff>
    </xdr:from>
    <xdr:to>
      <xdr:col>85</xdr:col>
      <xdr:colOff>127000</xdr:colOff>
      <xdr:row>56</xdr:row>
      <xdr:rowOff>142901</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422574"/>
          <a:ext cx="838200" cy="32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15618</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6168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37191</xdr:rowOff>
    </xdr:from>
    <xdr:to>
      <xdr:col>85</xdr:col>
      <xdr:colOff>177800</xdr:colOff>
      <xdr:row>56</xdr:row>
      <xdr:rowOff>138791</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638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141232</xdr:rowOff>
    </xdr:from>
    <xdr:to>
      <xdr:col>81</xdr:col>
      <xdr:colOff>50800</xdr:colOff>
      <xdr:row>56</xdr:row>
      <xdr:rowOff>142901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592300" y="9570982"/>
          <a:ext cx="889000" cy="173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38585</xdr:rowOff>
    </xdr:from>
    <xdr:to>
      <xdr:col>81</xdr:col>
      <xdr:colOff>101600</xdr:colOff>
      <xdr:row>56</xdr:row>
      <xdr:rowOff>140185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63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156712</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41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132598</xdr:rowOff>
    </xdr:from>
    <xdr:to>
      <xdr:col>76</xdr:col>
      <xdr:colOff>114300</xdr:colOff>
      <xdr:row>55</xdr:row>
      <xdr:rowOff>141232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3703300" y="9390898"/>
          <a:ext cx="889000" cy="18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70779</xdr:rowOff>
    </xdr:from>
    <xdr:to>
      <xdr:col>76</xdr:col>
      <xdr:colOff>165100</xdr:colOff>
      <xdr:row>57</xdr:row>
      <xdr:rowOff>929</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67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163506</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76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132598</xdr:rowOff>
    </xdr:from>
    <xdr:to>
      <xdr:col>71</xdr:col>
      <xdr:colOff>177800</xdr:colOff>
      <xdr:row>57</xdr:row>
      <xdr:rowOff>56231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9390898"/>
          <a:ext cx="889000" cy="437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40429</xdr:rowOff>
    </xdr:from>
    <xdr:to>
      <xdr:col>72</xdr:col>
      <xdr:colOff>38100</xdr:colOff>
      <xdr:row>56</xdr:row>
      <xdr:rowOff>142029</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64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133156</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73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15656</xdr:rowOff>
    </xdr:from>
    <xdr:to>
      <xdr:col>67</xdr:col>
      <xdr:colOff>101600</xdr:colOff>
      <xdr:row>56</xdr:row>
      <xdr:rowOff>117256</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61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133783</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39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113474</xdr:rowOff>
    </xdr:from>
    <xdr:to>
      <xdr:col>85</xdr:col>
      <xdr:colOff>177800</xdr:colOff>
      <xdr:row>55</xdr:row>
      <xdr:rowOff>43624</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37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136351</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22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92101</xdr:rowOff>
    </xdr:from>
    <xdr:to>
      <xdr:col>81</xdr:col>
      <xdr:colOff>101600</xdr:colOff>
      <xdr:row>57</xdr:row>
      <xdr:rowOff>22251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69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13378</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78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90432</xdr:rowOff>
    </xdr:from>
    <xdr:to>
      <xdr:col>76</xdr:col>
      <xdr:colOff>165100</xdr:colOff>
      <xdr:row>56</xdr:row>
      <xdr:rowOff>20582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52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37109</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295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81798</xdr:rowOff>
    </xdr:from>
    <xdr:to>
      <xdr:col>72</xdr:col>
      <xdr:colOff>38100</xdr:colOff>
      <xdr:row>55</xdr:row>
      <xdr:rowOff>11948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34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28475</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03795" y="9115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5431</xdr:rowOff>
    </xdr:from>
    <xdr:to>
      <xdr:col>67</xdr:col>
      <xdr:colOff>101600</xdr:colOff>
      <xdr:row>57</xdr:row>
      <xdr:rowOff>107031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77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98158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87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74</xdr:row>
      <xdr:rowOff>50513</xdr:rowOff>
    </xdr:from>
    <xdr:to>
      <xdr:col>85</xdr:col>
      <xdr:colOff>126364</xdr:colOff>
      <xdr:row>79</xdr:row>
      <xdr:rowOff>98879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737813"/>
          <a:ext cx="1269" cy="90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168640</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51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74</xdr:row>
      <xdr:rowOff>50513</xdr:rowOff>
    </xdr:from>
    <xdr:to>
      <xdr:col>86</xdr:col>
      <xdr:colOff>25400</xdr:colOff>
      <xdr:row>74</xdr:row>
      <xdr:rowOff>50513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737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32769</xdr:rowOff>
    </xdr:from>
    <xdr:to>
      <xdr:col>85</xdr:col>
      <xdr:colOff>127000</xdr:colOff>
      <xdr:row>78</xdr:row>
      <xdr:rowOff>71991</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2034269"/>
          <a:ext cx="838200" cy="141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50716</xdr:rowOff>
    </xdr:from>
    <xdr:ext cx="534377"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423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72289</xdr:rowOff>
    </xdr:from>
    <xdr:to>
      <xdr:col>85</xdr:col>
      <xdr:colOff>177800</xdr:colOff>
      <xdr:row>79</xdr:row>
      <xdr:rowOff>2439</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32769</xdr:rowOff>
    </xdr:from>
    <xdr:to>
      <xdr:col>81</xdr:col>
      <xdr:colOff>50800</xdr:colOff>
      <xdr:row>72</xdr:row>
      <xdr:rowOff>122544</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2034269"/>
          <a:ext cx="889000" cy="432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118814</xdr:rowOff>
    </xdr:from>
    <xdr:to>
      <xdr:col>81</xdr:col>
      <xdr:colOff>101600</xdr:colOff>
      <xdr:row>79</xdr:row>
      <xdr:rowOff>48964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9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40091</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58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122544</xdr:rowOff>
    </xdr:from>
    <xdr:to>
      <xdr:col>76</xdr:col>
      <xdr:colOff>114300</xdr:colOff>
      <xdr:row>73</xdr:row>
      <xdr:rowOff>107141</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2466944"/>
          <a:ext cx="889000" cy="156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167103</xdr:rowOff>
    </xdr:from>
    <xdr:to>
      <xdr:col>76</xdr:col>
      <xdr:colOff>165100</xdr:colOff>
      <xdr:row>79</xdr:row>
      <xdr:rowOff>97253</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54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88380</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632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167219</xdr:rowOff>
    </xdr:from>
    <xdr:to>
      <xdr:col>71</xdr:col>
      <xdr:colOff>177800</xdr:colOff>
      <xdr:row>73</xdr:row>
      <xdr:rowOff>107141</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2168719"/>
          <a:ext cx="889000" cy="45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157251</xdr:rowOff>
    </xdr:from>
    <xdr:to>
      <xdr:col>72</xdr:col>
      <xdr:colOff>38100</xdr:colOff>
      <xdr:row>79</xdr:row>
      <xdr:rowOff>87401</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530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78528</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62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137700</xdr:rowOff>
    </xdr:from>
    <xdr:to>
      <xdr:col>67</xdr:col>
      <xdr:colOff>101600</xdr:colOff>
      <xdr:row>79</xdr:row>
      <xdr:rowOff>67850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5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58977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60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21191</xdr:rowOff>
    </xdr:from>
    <xdr:to>
      <xdr:col>85</xdr:col>
      <xdr:colOff>177800</xdr:colOff>
      <xdr:row>78</xdr:row>
      <xdr:rowOff>122791</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39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44068</xdr:rowOff>
    </xdr:from>
    <xdr:ext cx="534377"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24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69</xdr:row>
      <xdr:rowOff>153419</xdr:rowOff>
    </xdr:from>
    <xdr:to>
      <xdr:col>81</xdr:col>
      <xdr:colOff>101600</xdr:colOff>
      <xdr:row>70</xdr:row>
      <xdr:rowOff>83569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198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68</xdr:row>
      <xdr:rowOff>100096</xdr:rowOff>
    </xdr:from>
    <xdr:ext cx="59901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181795" y="1175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71744</xdr:rowOff>
    </xdr:from>
    <xdr:to>
      <xdr:col>76</xdr:col>
      <xdr:colOff>165100</xdr:colOff>
      <xdr:row>73</xdr:row>
      <xdr:rowOff>1894</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241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71</xdr:row>
      <xdr:rowOff>18421</xdr:rowOff>
    </xdr:from>
    <xdr:ext cx="59901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292795" y="1219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56341</xdr:rowOff>
    </xdr:from>
    <xdr:to>
      <xdr:col>72</xdr:col>
      <xdr:colOff>38100</xdr:colOff>
      <xdr:row>73</xdr:row>
      <xdr:rowOff>157941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257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3018</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36111" y="1234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116419</xdr:rowOff>
    </xdr:from>
    <xdr:to>
      <xdr:col>67</xdr:col>
      <xdr:colOff>101600</xdr:colOff>
      <xdr:row>71</xdr:row>
      <xdr:rowOff>46569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211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69</xdr:row>
      <xdr:rowOff>63096</xdr:rowOff>
    </xdr:from>
    <xdr:ext cx="59901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14795" y="11893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131905</xdr:rowOff>
    </xdr:from>
    <xdr:to>
      <xdr:col>85</xdr:col>
      <xdr:colOff>126364</xdr:colOff>
      <xdr:row>98</xdr:row>
      <xdr:rowOff>24273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562405"/>
          <a:ext cx="1269" cy="1263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28100</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3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24273</xdr:rowOff>
    </xdr:from>
    <xdr:to>
      <xdr:col>86</xdr:col>
      <xdr:colOff>25400</xdr:colOff>
      <xdr:row>98</xdr:row>
      <xdr:rowOff>24273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26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78582</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337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191,023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131905</xdr:rowOff>
    </xdr:from>
    <xdr:to>
      <xdr:col>86</xdr:col>
      <xdr:colOff>25400</xdr:colOff>
      <xdr:row>90</xdr:row>
      <xdr:rowOff>131905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56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33271</xdr:rowOff>
    </xdr:from>
    <xdr:to>
      <xdr:col>85</xdr:col>
      <xdr:colOff>127000</xdr:colOff>
      <xdr:row>97</xdr:row>
      <xdr:rowOff>45838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663921"/>
          <a:ext cx="838200" cy="12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72519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360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49642</xdr:rowOff>
    </xdr:from>
    <xdr:to>
      <xdr:col>85</xdr:col>
      <xdr:colOff>177800</xdr:colOff>
      <xdr:row>96</xdr:row>
      <xdr:rowOff>151242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0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42202</xdr:rowOff>
    </xdr:from>
    <xdr:to>
      <xdr:col>81</xdr:col>
      <xdr:colOff>50800</xdr:colOff>
      <xdr:row>97</xdr:row>
      <xdr:rowOff>45838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672852"/>
          <a:ext cx="889000" cy="3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77538</xdr:rowOff>
    </xdr:from>
    <xdr:to>
      <xdr:col>81</xdr:col>
      <xdr:colOff>101600</xdr:colOff>
      <xdr:row>97</xdr:row>
      <xdr:rowOff>7688</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6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24215</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1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42202</xdr:rowOff>
    </xdr:from>
    <xdr:to>
      <xdr:col>76</xdr:col>
      <xdr:colOff>114300</xdr:colOff>
      <xdr:row>97</xdr:row>
      <xdr:rowOff>65633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672852"/>
          <a:ext cx="889000" cy="2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65019</xdr:rowOff>
    </xdr:from>
    <xdr:to>
      <xdr:col>76</xdr:col>
      <xdr:colOff>165100</xdr:colOff>
      <xdr:row>96</xdr:row>
      <xdr:rowOff>166619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11696</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29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55201</xdr:rowOff>
    </xdr:from>
    <xdr:to>
      <xdr:col>71</xdr:col>
      <xdr:colOff>177800</xdr:colOff>
      <xdr:row>97</xdr:row>
      <xdr:rowOff>65633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685851"/>
          <a:ext cx="889000" cy="1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46351</xdr:rowOff>
    </xdr:from>
    <xdr:to>
      <xdr:col>72</xdr:col>
      <xdr:colOff>38100</xdr:colOff>
      <xdr:row>96</xdr:row>
      <xdr:rowOff>147951</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0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164478</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28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75961</xdr:rowOff>
    </xdr:from>
    <xdr:to>
      <xdr:col>67</xdr:col>
      <xdr:colOff>101600</xdr:colOff>
      <xdr:row>97</xdr:row>
      <xdr:rowOff>6111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3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22638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1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153921</xdr:rowOff>
    </xdr:from>
    <xdr:to>
      <xdr:col>85</xdr:col>
      <xdr:colOff>177800</xdr:colOff>
      <xdr:row>97</xdr:row>
      <xdr:rowOff>84071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613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132348</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591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166488</xdr:rowOff>
    </xdr:from>
    <xdr:to>
      <xdr:col>81</xdr:col>
      <xdr:colOff>101600</xdr:colOff>
      <xdr:row>97</xdr:row>
      <xdr:rowOff>96638</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62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87765</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718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162852</xdr:rowOff>
    </xdr:from>
    <xdr:to>
      <xdr:col>76</xdr:col>
      <xdr:colOff>165100</xdr:colOff>
      <xdr:row>97</xdr:row>
      <xdr:rowOff>93002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62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84129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71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14833</xdr:rowOff>
    </xdr:from>
    <xdr:to>
      <xdr:col>72</xdr:col>
      <xdr:colOff>38100</xdr:colOff>
      <xdr:row>97</xdr:row>
      <xdr:rowOff>116433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64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107560</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73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4401</xdr:rowOff>
    </xdr:from>
    <xdr:to>
      <xdr:col>67</xdr:col>
      <xdr:colOff>101600</xdr:colOff>
      <xdr:row>97</xdr:row>
      <xdr:rowOff>106001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63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97128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727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86360</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6601460"/>
          <a:ext cx="1269" cy="129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91457</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7780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33037</xdr:rowOff>
    </xdr:from>
    <xdr:ext cx="313932"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63766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38</xdr:row>
      <xdr:rowOff>86360</xdr:rowOff>
    </xdr:from>
    <xdr:to>
      <xdr:col>116</xdr:col>
      <xdr:colOff>152400</xdr:colOff>
      <xdr:row>38</xdr:row>
      <xdr:rowOff>86360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0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8907</xdr:rowOff>
    </xdr:from>
    <xdr:ext cx="249299"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2400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157480</xdr:rowOff>
    </xdr:from>
    <xdr:to>
      <xdr:col>116</xdr:col>
      <xdr:colOff>114300</xdr:colOff>
      <xdr:row>39</xdr:row>
      <xdr:rowOff>87630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157480</xdr:rowOff>
    </xdr:from>
    <xdr:to>
      <xdr:col>112</xdr:col>
      <xdr:colOff>38100</xdr:colOff>
      <xdr:row>39</xdr:row>
      <xdr:rowOff>87630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104157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98650" y="64478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142240</xdr:rowOff>
    </xdr:from>
    <xdr:to>
      <xdr:col>107</xdr:col>
      <xdr:colOff>101600</xdr:colOff>
      <xdr:row>39</xdr:row>
      <xdr:rowOff>72390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88917</xdr:rowOff>
    </xdr:from>
    <xdr:ext cx="249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309650" y="64325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30</xdr:row>
      <xdr:rowOff>27940</xdr:rowOff>
    </xdr:from>
    <xdr:to>
      <xdr:col>102</xdr:col>
      <xdr:colOff>165100</xdr:colOff>
      <xdr:row>30</xdr:row>
      <xdr:rowOff>129540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517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28</xdr:row>
      <xdr:rowOff>146067</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4946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73660</xdr:rowOff>
    </xdr:from>
    <xdr:to>
      <xdr:col>98</xdr:col>
      <xdr:colOff>38100</xdr:colOff>
      <xdr:row>35</xdr:row>
      <xdr:rowOff>3810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590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33</xdr:row>
      <xdr:rowOff>20337</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5678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135907</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6510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教育</a:t>
          </a:r>
          <a:r>
            <a:rPr lang="ja-JP" altLang="ja-JP" sz="1100">
              <a:solidFill>
                <a:schemeClr val="dk1"/>
              </a:solidFill>
              <a:effectLst/>
              <a:latin typeface="+mn-lt"/>
              <a:ea typeface="+mn-ea"/>
              <a:cs typeface="+mn-cs"/>
            </a:rPr>
            <a:t>費については、住民一人当たり</a:t>
          </a:r>
          <a:r>
            <a:rPr lang="en-US" altLang="ja-JP" sz="1100">
              <a:solidFill>
                <a:schemeClr val="dk1"/>
              </a:solidFill>
              <a:effectLst/>
              <a:latin typeface="+mn-lt"/>
              <a:ea typeface="+mn-ea"/>
              <a:cs typeface="+mn-cs"/>
            </a:rPr>
            <a:t>96,775</a:t>
          </a:r>
          <a:r>
            <a:rPr lang="ja-JP" altLang="ja-JP" sz="1100">
              <a:solidFill>
                <a:schemeClr val="dk1"/>
              </a:solidFill>
              <a:effectLst/>
              <a:latin typeface="+mn-lt"/>
              <a:ea typeface="+mn-ea"/>
              <a:cs typeface="+mn-cs"/>
            </a:rPr>
            <a:t>円で類似団体と比較し約</a:t>
          </a:r>
          <a:r>
            <a:rPr lang="en-US" altLang="ja-JP" sz="1100">
              <a:solidFill>
                <a:schemeClr val="dk1"/>
              </a:solidFill>
              <a:effectLst/>
              <a:latin typeface="+mn-lt"/>
              <a:ea typeface="+mn-ea"/>
              <a:cs typeface="+mn-cs"/>
            </a:rPr>
            <a:t>1.6</a:t>
          </a:r>
          <a:r>
            <a:rPr lang="ja-JP" altLang="ja-JP" sz="1100">
              <a:solidFill>
                <a:schemeClr val="dk1"/>
              </a:solidFill>
              <a:effectLst/>
              <a:latin typeface="+mn-lt"/>
              <a:ea typeface="+mn-ea"/>
              <a:cs typeface="+mn-cs"/>
            </a:rPr>
            <a:t>倍となっており、</a:t>
          </a:r>
          <a:r>
            <a:rPr lang="ja-JP" altLang="en-US" sz="1100">
              <a:solidFill>
                <a:schemeClr val="dk1"/>
              </a:solidFill>
              <a:effectLst/>
              <a:latin typeface="+mn-lt"/>
              <a:ea typeface="+mn-ea"/>
              <a:cs typeface="+mn-cs"/>
            </a:rPr>
            <a:t>震災遺構整備事業等の</a:t>
          </a:r>
          <a:r>
            <a:rPr lang="ja-JP" altLang="ja-JP" sz="1100">
              <a:solidFill>
                <a:schemeClr val="dk1"/>
              </a:solidFill>
              <a:effectLst/>
              <a:latin typeface="+mn-lt"/>
              <a:ea typeface="+mn-ea"/>
              <a:cs typeface="+mn-cs"/>
            </a:rPr>
            <a:t>東日本大震災に関連する復旧・復興事業</a:t>
          </a:r>
          <a:r>
            <a:rPr lang="ja-JP" altLang="en-US" sz="1100">
              <a:solidFill>
                <a:schemeClr val="dk1"/>
              </a:solidFill>
              <a:effectLst/>
              <a:latin typeface="+mn-lt"/>
              <a:ea typeface="+mn-ea"/>
              <a:cs typeface="+mn-cs"/>
            </a:rPr>
            <a:t>が主な要因である</a:t>
          </a:r>
          <a:r>
            <a:rPr lang="ja-JP" altLang="ja-JP" sz="1100">
              <a:solidFill>
                <a:schemeClr val="dk1"/>
              </a:solidFill>
              <a:effectLst/>
              <a:latin typeface="+mn-lt"/>
              <a:ea typeface="+mn-ea"/>
              <a:cs typeface="+mn-cs"/>
            </a:rPr>
            <a:t>。</a:t>
          </a:r>
          <a:endParaRPr lang="ja-JP" altLang="ja-JP">
            <a:effectLst/>
          </a:endParaRPr>
        </a:p>
        <a:p>
          <a:r>
            <a:rPr lang="ja-JP" altLang="ja-JP" sz="1100">
              <a:solidFill>
                <a:schemeClr val="dk1"/>
              </a:solidFill>
              <a:effectLst/>
              <a:latin typeface="+mn-lt"/>
              <a:ea typeface="+mn-ea"/>
              <a:cs typeface="+mn-cs"/>
            </a:rPr>
            <a:t>類似団体内順位で上位となっている、総務費・農林水産業費・土木費</a:t>
          </a:r>
          <a:r>
            <a:rPr lang="ja-JP" altLang="en-US" sz="1100">
              <a:solidFill>
                <a:schemeClr val="dk1"/>
              </a:solidFill>
              <a:effectLst/>
              <a:latin typeface="+mn-lt"/>
              <a:ea typeface="+mn-ea"/>
              <a:cs typeface="+mn-cs"/>
            </a:rPr>
            <a:t>も</a:t>
          </a:r>
          <a:r>
            <a:rPr lang="ja-JP" altLang="ja-JP" sz="1100">
              <a:solidFill>
                <a:schemeClr val="dk1"/>
              </a:solidFill>
              <a:effectLst/>
              <a:latin typeface="+mn-lt"/>
              <a:ea typeface="+mn-ea"/>
              <a:cs typeface="+mn-cs"/>
            </a:rPr>
            <a:t>、東日本大震災に関連する復旧・復興事業によって金額が大きくなっている。金額が大きくなっている要因の内訳を見ると総務費については、震災復興交付金基金の積立金が主な要因となっている。</a:t>
          </a:r>
          <a:r>
            <a:rPr lang="ja-JP" altLang="en-US" sz="1100">
              <a:solidFill>
                <a:schemeClr val="dk1"/>
              </a:solidFill>
              <a:effectLst/>
              <a:latin typeface="+mn-lt"/>
              <a:ea typeface="+mn-ea"/>
              <a:cs typeface="+mn-cs"/>
            </a:rPr>
            <a:t>農林水産業費については、漁港施設復興推進事業が主な要因であり、</a:t>
          </a:r>
          <a:r>
            <a:rPr lang="ja-JP" altLang="ja-JP" sz="1100">
              <a:solidFill>
                <a:schemeClr val="dk1"/>
              </a:solidFill>
              <a:effectLst/>
              <a:latin typeface="+mn-lt"/>
              <a:ea typeface="+mn-ea"/>
              <a:cs typeface="+mn-cs"/>
            </a:rPr>
            <a:t>土木費については</a:t>
          </a:r>
          <a:r>
            <a:rPr lang="ja-JP" altLang="ja-JP" sz="1100">
              <a:solidFill>
                <a:sysClr val="windowText" lastClr="000000"/>
              </a:solidFill>
              <a:effectLst/>
              <a:latin typeface="+mn-lt"/>
              <a:ea typeface="+mn-ea"/>
              <a:cs typeface="+mn-cs"/>
            </a:rPr>
            <a:t>、</a:t>
          </a:r>
          <a:r>
            <a:rPr lang="ja-JP" altLang="en-US" sz="1100">
              <a:solidFill>
                <a:sysClr val="windowText" lastClr="000000"/>
              </a:solidFill>
              <a:effectLst/>
              <a:latin typeface="+mn-lt"/>
              <a:ea typeface="+mn-ea"/>
              <a:cs typeface="+mn-cs"/>
            </a:rPr>
            <a:t>社会資本整備総合交付金事業（復興枠）</a:t>
          </a:r>
          <a:r>
            <a:rPr lang="ja-JP" altLang="ja-JP" sz="1100">
              <a:solidFill>
                <a:schemeClr val="dk1"/>
              </a:solidFill>
              <a:effectLst/>
              <a:latin typeface="+mn-lt"/>
              <a:ea typeface="+mn-ea"/>
              <a:cs typeface="+mn-cs"/>
            </a:rPr>
            <a:t>が主な要因となっている。</a:t>
          </a:r>
          <a:endParaRPr lang="ja-JP" altLang="ja-JP">
            <a:effectLst/>
          </a:endParaRPr>
        </a:p>
        <a:p>
          <a:r>
            <a:rPr lang="ja-JP" altLang="ja-JP" sz="1100">
              <a:solidFill>
                <a:schemeClr val="dk1"/>
              </a:solidFill>
              <a:effectLst/>
              <a:latin typeface="+mn-lt"/>
              <a:ea typeface="+mn-ea"/>
              <a:cs typeface="+mn-cs"/>
            </a:rPr>
            <a:t>県平均を下回る民生費</a:t>
          </a:r>
          <a:r>
            <a:rPr lang="ja-JP" altLang="en-US" sz="1100">
              <a:solidFill>
                <a:schemeClr val="dk1"/>
              </a:solidFill>
              <a:effectLst/>
              <a:latin typeface="+mn-lt"/>
              <a:ea typeface="+mn-ea"/>
              <a:cs typeface="+mn-cs"/>
            </a:rPr>
            <a:t>や衛生費</a:t>
          </a:r>
          <a:r>
            <a:rPr lang="ja-JP" altLang="ja-JP" sz="1100">
              <a:solidFill>
                <a:schemeClr val="dk1"/>
              </a:solidFill>
              <a:effectLst/>
              <a:latin typeface="+mn-lt"/>
              <a:ea typeface="+mn-ea"/>
              <a:cs typeface="+mn-cs"/>
            </a:rPr>
            <a:t>については、震災復興期中であっても水準を維持し概ね横ばいとなった</a:t>
          </a:r>
          <a:r>
            <a:rPr lang="ja-JP" altLang="en-US" sz="1100">
              <a:solidFill>
                <a:schemeClr val="dk1"/>
              </a:solidFill>
              <a:effectLst/>
              <a:latin typeface="+mn-lt"/>
              <a:ea typeface="+mn-ea"/>
              <a:cs typeface="+mn-cs"/>
            </a:rPr>
            <a:t>が、</a:t>
          </a:r>
          <a:r>
            <a:rPr lang="ja-JP" altLang="ja-JP" sz="1100">
              <a:solidFill>
                <a:schemeClr val="dk1"/>
              </a:solidFill>
              <a:effectLst/>
              <a:latin typeface="+mn-lt"/>
              <a:ea typeface="+mn-ea"/>
              <a:cs typeface="+mn-cs"/>
            </a:rPr>
            <a:t>復興事業</a:t>
          </a:r>
          <a:r>
            <a:rPr lang="ja-JP" altLang="en-US" sz="1100">
              <a:solidFill>
                <a:schemeClr val="dk1"/>
              </a:solidFill>
              <a:effectLst/>
              <a:latin typeface="+mn-lt"/>
              <a:ea typeface="+mn-ea"/>
              <a:cs typeface="+mn-cs"/>
            </a:rPr>
            <a:t>のハード整備が</a:t>
          </a:r>
          <a:r>
            <a:rPr lang="ja-JP" altLang="ja-JP" sz="1100">
              <a:solidFill>
                <a:schemeClr val="dk1"/>
              </a:solidFill>
              <a:effectLst/>
              <a:latin typeface="+mn-lt"/>
              <a:ea typeface="+mn-ea"/>
              <a:cs typeface="+mn-cs"/>
            </a:rPr>
            <a:t>終息</a:t>
          </a:r>
          <a:r>
            <a:rPr lang="ja-JP" altLang="en-US" sz="1100">
              <a:solidFill>
                <a:schemeClr val="dk1"/>
              </a:solidFill>
              <a:effectLst/>
              <a:latin typeface="+mn-lt"/>
              <a:ea typeface="+mn-ea"/>
              <a:cs typeface="+mn-cs"/>
            </a:rPr>
            <a:t>した</a:t>
          </a:r>
          <a:r>
            <a:rPr lang="ja-JP" altLang="ja-JP" sz="1100">
              <a:solidFill>
                <a:schemeClr val="dk1"/>
              </a:solidFill>
              <a:effectLst/>
              <a:latin typeface="+mn-lt"/>
              <a:ea typeface="+mn-ea"/>
              <a:cs typeface="+mn-cs"/>
            </a:rPr>
            <a:t>後</a:t>
          </a:r>
          <a:r>
            <a:rPr lang="ja-JP" altLang="en-US" sz="1100">
              <a:solidFill>
                <a:schemeClr val="dk1"/>
              </a:solidFill>
              <a:effectLst/>
              <a:latin typeface="+mn-lt"/>
              <a:ea typeface="+mn-ea"/>
              <a:cs typeface="+mn-cs"/>
            </a:rPr>
            <a:t>でも、被災者の心のケア等の事業が一定程度継続されていくが見込まれる</a:t>
          </a:r>
          <a:r>
            <a:rPr lang="ja-JP" altLang="ja-JP" sz="1100">
              <a:solidFill>
                <a:schemeClr val="dk1"/>
              </a:solidFill>
              <a:effectLst/>
              <a:latin typeface="+mn-lt"/>
              <a:ea typeface="+mn-ea"/>
              <a:cs typeface="+mn-cs"/>
            </a:rPr>
            <a:t>。</a:t>
          </a:r>
          <a:endParaRPr lang="ja-JP" altLang="ja-JP">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宮城県山元町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実質収支額と実質単年度収支の大幅な変動については、復興事業に係る復興交付金・震災復興交付税の変動や、震災復興基金の繰入金・繰出金の増減が要因となっている。</a:t>
          </a:r>
          <a:endParaRPr lang="ja-JP" altLang="ja-JP">
            <a:effectLst/>
          </a:endParaRPr>
        </a:p>
        <a:p>
          <a:r>
            <a:rPr kumimoji="1" lang="ja-JP" altLang="ja-JP" sz="1100">
              <a:solidFill>
                <a:schemeClr val="dk1"/>
              </a:solidFill>
              <a:effectLst/>
              <a:latin typeface="+mn-lt"/>
              <a:ea typeface="+mn-ea"/>
              <a:cs typeface="+mn-cs"/>
            </a:rPr>
            <a:t>　なお、財政調整基金は、今後、復興事業の進捗による震災復興特別交付税の返還に伴い減少し、震災前の水準になるものと見込んでいる。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宮城県山元町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東日本大震災の影響により予算規模が大きく変わっているが、連結実質赤字比率は</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％を維持しており、健全な財政状況となっている。</a:t>
          </a:r>
          <a:endParaRPr lang="ja-JP" altLang="ja-JP" sz="1400">
            <a:effectLst/>
          </a:endParaRPr>
        </a:p>
        <a:p>
          <a:r>
            <a:rPr kumimoji="1" lang="ja-JP" altLang="ja-JP" sz="1100">
              <a:solidFill>
                <a:schemeClr val="dk1"/>
              </a:solidFill>
              <a:effectLst/>
              <a:latin typeface="+mn-lt"/>
              <a:ea typeface="+mn-ea"/>
              <a:cs typeface="+mn-cs"/>
            </a:rPr>
            <a:t>　また、一般会計については、復興事業関連の復興交付金・震災復興特別交付税の交付額や、震災復興基金の繰入金に比例して数値変動している。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0" t="s">
        <v>79</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1" t="s">
        <v>81</v>
      </c>
      <c r="C3" s="612"/>
      <c r="D3" s="612"/>
      <c r="E3" s="613"/>
      <c r="F3" s="613"/>
      <c r="G3" s="613"/>
      <c r="H3" s="613"/>
      <c r="I3" s="613"/>
      <c r="J3" s="613"/>
      <c r="K3" s="613"/>
      <c r="L3" s="613" t="s">
        <v>82</v>
      </c>
      <c r="M3" s="613"/>
      <c r="N3" s="613"/>
      <c r="O3" s="613"/>
      <c r="P3" s="613"/>
      <c r="Q3" s="613"/>
      <c r="R3" s="616"/>
      <c r="S3" s="616"/>
      <c r="T3" s="616"/>
      <c r="U3" s="616"/>
      <c r="V3" s="617"/>
      <c r="W3" s="507" t="s">
        <v>83</v>
      </c>
      <c r="X3" s="508"/>
      <c r="Y3" s="508"/>
      <c r="Z3" s="508"/>
      <c r="AA3" s="508"/>
      <c r="AB3" s="612"/>
      <c r="AC3" s="616" t="s">
        <v>84</v>
      </c>
      <c r="AD3" s="508"/>
      <c r="AE3" s="508"/>
      <c r="AF3" s="508"/>
      <c r="AG3" s="508"/>
      <c r="AH3" s="508"/>
      <c r="AI3" s="508"/>
      <c r="AJ3" s="508"/>
      <c r="AK3" s="508"/>
      <c r="AL3" s="578"/>
      <c r="AM3" s="507" t="s">
        <v>85</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86</v>
      </c>
      <c r="BO3" s="508"/>
      <c r="BP3" s="508"/>
      <c r="BQ3" s="508"/>
      <c r="BR3" s="508"/>
      <c r="BS3" s="508"/>
      <c r="BT3" s="508"/>
      <c r="BU3" s="578"/>
      <c r="BV3" s="507" t="s">
        <v>87</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88</v>
      </c>
      <c r="CU3" s="508"/>
      <c r="CV3" s="508"/>
      <c r="CW3" s="508"/>
      <c r="CX3" s="508"/>
      <c r="CY3" s="508"/>
      <c r="CZ3" s="508"/>
      <c r="DA3" s="578"/>
      <c r="DB3" s="507" t="s">
        <v>89</v>
      </c>
      <c r="DC3" s="508"/>
      <c r="DD3" s="508"/>
      <c r="DE3" s="508"/>
      <c r="DF3" s="508"/>
      <c r="DG3" s="508"/>
      <c r="DH3" s="508"/>
      <c r="DI3" s="578"/>
      <c r="DJ3" s="186"/>
      <c r="DK3" s="186"/>
      <c r="DL3" s="186"/>
      <c r="DM3" s="186"/>
      <c r="DN3" s="186"/>
      <c r="DO3" s="186"/>
    </row>
    <row r="4" spans="1:119" ht="18.75" customHeight="1" x14ac:dyDescent="0.15">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90</v>
      </c>
      <c r="AZ4" s="421"/>
      <c r="BA4" s="421"/>
      <c r="BB4" s="421"/>
      <c r="BC4" s="421"/>
      <c r="BD4" s="421"/>
      <c r="BE4" s="421"/>
      <c r="BF4" s="421"/>
      <c r="BG4" s="421"/>
      <c r="BH4" s="421"/>
      <c r="BI4" s="421"/>
      <c r="BJ4" s="421"/>
      <c r="BK4" s="421"/>
      <c r="BL4" s="421"/>
      <c r="BM4" s="422"/>
      <c r="BN4" s="423">
        <v>13019831</v>
      </c>
      <c r="BO4" s="424"/>
      <c r="BP4" s="424"/>
      <c r="BQ4" s="424"/>
      <c r="BR4" s="424"/>
      <c r="BS4" s="424"/>
      <c r="BT4" s="424"/>
      <c r="BU4" s="425"/>
      <c r="BV4" s="423">
        <v>19416140</v>
      </c>
      <c r="BW4" s="424"/>
      <c r="BX4" s="424"/>
      <c r="BY4" s="424"/>
      <c r="BZ4" s="424"/>
      <c r="CA4" s="424"/>
      <c r="CB4" s="424"/>
      <c r="CC4" s="425"/>
      <c r="CD4" s="604" t="s">
        <v>91</v>
      </c>
      <c r="CE4" s="605"/>
      <c r="CF4" s="605"/>
      <c r="CG4" s="605"/>
      <c r="CH4" s="605"/>
      <c r="CI4" s="605"/>
      <c r="CJ4" s="605"/>
      <c r="CK4" s="605"/>
      <c r="CL4" s="605"/>
      <c r="CM4" s="605"/>
      <c r="CN4" s="605"/>
      <c r="CO4" s="605"/>
      <c r="CP4" s="605"/>
      <c r="CQ4" s="605"/>
      <c r="CR4" s="605"/>
      <c r="CS4" s="606"/>
      <c r="CT4" s="607">
        <v>18</v>
      </c>
      <c r="CU4" s="608"/>
      <c r="CV4" s="608"/>
      <c r="CW4" s="608"/>
      <c r="CX4" s="608"/>
      <c r="CY4" s="608"/>
      <c r="CZ4" s="608"/>
      <c r="DA4" s="609"/>
      <c r="DB4" s="607">
        <v>18.5</v>
      </c>
      <c r="DC4" s="608"/>
      <c r="DD4" s="608"/>
      <c r="DE4" s="608"/>
      <c r="DF4" s="608"/>
      <c r="DG4" s="608"/>
      <c r="DH4" s="608"/>
      <c r="DI4" s="609"/>
      <c r="DJ4" s="186"/>
      <c r="DK4" s="186"/>
      <c r="DL4" s="186"/>
      <c r="DM4" s="186"/>
      <c r="DN4" s="186"/>
      <c r="DO4" s="186"/>
    </row>
    <row r="5" spans="1:119" ht="18.75" customHeight="1" x14ac:dyDescent="0.15">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92</v>
      </c>
      <c r="AN5" s="402"/>
      <c r="AO5" s="402"/>
      <c r="AP5" s="402"/>
      <c r="AQ5" s="402"/>
      <c r="AR5" s="402"/>
      <c r="AS5" s="402"/>
      <c r="AT5" s="403"/>
      <c r="AU5" s="485" t="s">
        <v>93</v>
      </c>
      <c r="AV5" s="486"/>
      <c r="AW5" s="486"/>
      <c r="AX5" s="486"/>
      <c r="AY5" s="408" t="s">
        <v>94</v>
      </c>
      <c r="AZ5" s="409"/>
      <c r="BA5" s="409"/>
      <c r="BB5" s="409"/>
      <c r="BC5" s="409"/>
      <c r="BD5" s="409"/>
      <c r="BE5" s="409"/>
      <c r="BF5" s="409"/>
      <c r="BG5" s="409"/>
      <c r="BH5" s="409"/>
      <c r="BI5" s="409"/>
      <c r="BJ5" s="409"/>
      <c r="BK5" s="409"/>
      <c r="BL5" s="409"/>
      <c r="BM5" s="410"/>
      <c r="BN5" s="428">
        <v>11386705</v>
      </c>
      <c r="BO5" s="429"/>
      <c r="BP5" s="429"/>
      <c r="BQ5" s="429"/>
      <c r="BR5" s="429"/>
      <c r="BS5" s="429"/>
      <c r="BT5" s="429"/>
      <c r="BU5" s="430"/>
      <c r="BV5" s="428">
        <v>17243787</v>
      </c>
      <c r="BW5" s="429"/>
      <c r="BX5" s="429"/>
      <c r="BY5" s="429"/>
      <c r="BZ5" s="429"/>
      <c r="CA5" s="429"/>
      <c r="CB5" s="429"/>
      <c r="CC5" s="430"/>
      <c r="CD5" s="437" t="s">
        <v>95</v>
      </c>
      <c r="CE5" s="438"/>
      <c r="CF5" s="438"/>
      <c r="CG5" s="438"/>
      <c r="CH5" s="438"/>
      <c r="CI5" s="438"/>
      <c r="CJ5" s="438"/>
      <c r="CK5" s="438"/>
      <c r="CL5" s="438"/>
      <c r="CM5" s="438"/>
      <c r="CN5" s="438"/>
      <c r="CO5" s="438"/>
      <c r="CP5" s="438"/>
      <c r="CQ5" s="438"/>
      <c r="CR5" s="438"/>
      <c r="CS5" s="439"/>
      <c r="CT5" s="398">
        <v>95</v>
      </c>
      <c r="CU5" s="399"/>
      <c r="CV5" s="399"/>
      <c r="CW5" s="399"/>
      <c r="CX5" s="399"/>
      <c r="CY5" s="399"/>
      <c r="CZ5" s="399"/>
      <c r="DA5" s="400"/>
      <c r="DB5" s="398">
        <v>95</v>
      </c>
      <c r="DC5" s="399"/>
      <c r="DD5" s="399"/>
      <c r="DE5" s="399"/>
      <c r="DF5" s="399"/>
      <c r="DG5" s="399"/>
      <c r="DH5" s="399"/>
      <c r="DI5" s="400"/>
      <c r="DJ5" s="186"/>
      <c r="DK5" s="186"/>
      <c r="DL5" s="186"/>
      <c r="DM5" s="186"/>
      <c r="DN5" s="186"/>
      <c r="DO5" s="186"/>
    </row>
    <row r="6" spans="1:119" ht="18.75" customHeight="1" x14ac:dyDescent="0.15">
      <c r="A6" s="187"/>
      <c r="B6" s="584" t="s">
        <v>96</v>
      </c>
      <c r="C6" s="442"/>
      <c r="D6" s="442"/>
      <c r="E6" s="585"/>
      <c r="F6" s="585"/>
      <c r="G6" s="585"/>
      <c r="H6" s="585"/>
      <c r="I6" s="585"/>
      <c r="J6" s="585"/>
      <c r="K6" s="585"/>
      <c r="L6" s="585" t="s">
        <v>97</v>
      </c>
      <c r="M6" s="585"/>
      <c r="N6" s="585"/>
      <c r="O6" s="585"/>
      <c r="P6" s="585"/>
      <c r="Q6" s="585"/>
      <c r="R6" s="466"/>
      <c r="S6" s="466"/>
      <c r="T6" s="466"/>
      <c r="U6" s="466"/>
      <c r="V6" s="591"/>
      <c r="W6" s="519" t="s">
        <v>98</v>
      </c>
      <c r="X6" s="441"/>
      <c r="Y6" s="441"/>
      <c r="Z6" s="441"/>
      <c r="AA6" s="441"/>
      <c r="AB6" s="442"/>
      <c r="AC6" s="596" t="s">
        <v>99</v>
      </c>
      <c r="AD6" s="597"/>
      <c r="AE6" s="597"/>
      <c r="AF6" s="597"/>
      <c r="AG6" s="597"/>
      <c r="AH6" s="597"/>
      <c r="AI6" s="597"/>
      <c r="AJ6" s="597"/>
      <c r="AK6" s="597"/>
      <c r="AL6" s="598"/>
      <c r="AM6" s="497" t="s">
        <v>100</v>
      </c>
      <c r="AN6" s="402"/>
      <c r="AO6" s="402"/>
      <c r="AP6" s="402"/>
      <c r="AQ6" s="402"/>
      <c r="AR6" s="402"/>
      <c r="AS6" s="402"/>
      <c r="AT6" s="403"/>
      <c r="AU6" s="485" t="s">
        <v>101</v>
      </c>
      <c r="AV6" s="486"/>
      <c r="AW6" s="486"/>
      <c r="AX6" s="486"/>
      <c r="AY6" s="408" t="s">
        <v>102</v>
      </c>
      <c r="AZ6" s="409"/>
      <c r="BA6" s="409"/>
      <c r="BB6" s="409"/>
      <c r="BC6" s="409"/>
      <c r="BD6" s="409"/>
      <c r="BE6" s="409"/>
      <c r="BF6" s="409"/>
      <c r="BG6" s="409"/>
      <c r="BH6" s="409"/>
      <c r="BI6" s="409"/>
      <c r="BJ6" s="409"/>
      <c r="BK6" s="409"/>
      <c r="BL6" s="409"/>
      <c r="BM6" s="410"/>
      <c r="BN6" s="428">
        <v>1633126</v>
      </c>
      <c r="BO6" s="429"/>
      <c r="BP6" s="429"/>
      <c r="BQ6" s="429"/>
      <c r="BR6" s="429"/>
      <c r="BS6" s="429"/>
      <c r="BT6" s="429"/>
      <c r="BU6" s="430"/>
      <c r="BV6" s="428">
        <v>2172353</v>
      </c>
      <c r="BW6" s="429"/>
      <c r="BX6" s="429"/>
      <c r="BY6" s="429"/>
      <c r="BZ6" s="429"/>
      <c r="CA6" s="429"/>
      <c r="CB6" s="429"/>
      <c r="CC6" s="430"/>
      <c r="CD6" s="437" t="s">
        <v>103</v>
      </c>
      <c r="CE6" s="438"/>
      <c r="CF6" s="438"/>
      <c r="CG6" s="438"/>
      <c r="CH6" s="438"/>
      <c r="CI6" s="438"/>
      <c r="CJ6" s="438"/>
      <c r="CK6" s="438"/>
      <c r="CL6" s="438"/>
      <c r="CM6" s="438"/>
      <c r="CN6" s="438"/>
      <c r="CO6" s="438"/>
      <c r="CP6" s="438"/>
      <c r="CQ6" s="438"/>
      <c r="CR6" s="438"/>
      <c r="CS6" s="439"/>
      <c r="CT6" s="581">
        <v>98.5</v>
      </c>
      <c r="CU6" s="582"/>
      <c r="CV6" s="582"/>
      <c r="CW6" s="582"/>
      <c r="CX6" s="582"/>
      <c r="CY6" s="582"/>
      <c r="CZ6" s="582"/>
      <c r="DA6" s="583"/>
      <c r="DB6" s="581">
        <v>99.5</v>
      </c>
      <c r="DC6" s="582"/>
      <c r="DD6" s="582"/>
      <c r="DE6" s="582"/>
      <c r="DF6" s="582"/>
      <c r="DG6" s="582"/>
      <c r="DH6" s="582"/>
      <c r="DI6" s="583"/>
      <c r="DJ6" s="186"/>
      <c r="DK6" s="186"/>
      <c r="DL6" s="186"/>
      <c r="DM6" s="186"/>
      <c r="DN6" s="186"/>
      <c r="DO6" s="186"/>
    </row>
    <row r="7" spans="1:119" ht="18.75" customHeight="1" x14ac:dyDescent="0.15">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104</v>
      </c>
      <c r="AN7" s="402"/>
      <c r="AO7" s="402"/>
      <c r="AP7" s="402"/>
      <c r="AQ7" s="402"/>
      <c r="AR7" s="402"/>
      <c r="AS7" s="402"/>
      <c r="AT7" s="403"/>
      <c r="AU7" s="485" t="s">
        <v>105</v>
      </c>
      <c r="AV7" s="486"/>
      <c r="AW7" s="486"/>
      <c r="AX7" s="486"/>
      <c r="AY7" s="408" t="s">
        <v>106</v>
      </c>
      <c r="AZ7" s="409"/>
      <c r="BA7" s="409"/>
      <c r="BB7" s="409"/>
      <c r="BC7" s="409"/>
      <c r="BD7" s="409"/>
      <c r="BE7" s="409"/>
      <c r="BF7" s="409"/>
      <c r="BG7" s="409"/>
      <c r="BH7" s="409"/>
      <c r="BI7" s="409"/>
      <c r="BJ7" s="409"/>
      <c r="BK7" s="409"/>
      <c r="BL7" s="409"/>
      <c r="BM7" s="410"/>
      <c r="BN7" s="428">
        <v>926003</v>
      </c>
      <c r="BO7" s="429"/>
      <c r="BP7" s="429"/>
      <c r="BQ7" s="429"/>
      <c r="BR7" s="429"/>
      <c r="BS7" s="429"/>
      <c r="BT7" s="429"/>
      <c r="BU7" s="430"/>
      <c r="BV7" s="428">
        <v>1432033</v>
      </c>
      <c r="BW7" s="429"/>
      <c r="BX7" s="429"/>
      <c r="BY7" s="429"/>
      <c r="BZ7" s="429"/>
      <c r="CA7" s="429"/>
      <c r="CB7" s="429"/>
      <c r="CC7" s="430"/>
      <c r="CD7" s="437" t="s">
        <v>107</v>
      </c>
      <c r="CE7" s="438"/>
      <c r="CF7" s="438"/>
      <c r="CG7" s="438"/>
      <c r="CH7" s="438"/>
      <c r="CI7" s="438"/>
      <c r="CJ7" s="438"/>
      <c r="CK7" s="438"/>
      <c r="CL7" s="438"/>
      <c r="CM7" s="438"/>
      <c r="CN7" s="438"/>
      <c r="CO7" s="438"/>
      <c r="CP7" s="438"/>
      <c r="CQ7" s="438"/>
      <c r="CR7" s="438"/>
      <c r="CS7" s="439"/>
      <c r="CT7" s="428">
        <v>3926980</v>
      </c>
      <c r="CU7" s="429"/>
      <c r="CV7" s="429"/>
      <c r="CW7" s="429"/>
      <c r="CX7" s="429"/>
      <c r="CY7" s="429"/>
      <c r="CZ7" s="429"/>
      <c r="DA7" s="430"/>
      <c r="DB7" s="428">
        <v>4000518</v>
      </c>
      <c r="DC7" s="429"/>
      <c r="DD7" s="429"/>
      <c r="DE7" s="429"/>
      <c r="DF7" s="429"/>
      <c r="DG7" s="429"/>
      <c r="DH7" s="429"/>
      <c r="DI7" s="430"/>
      <c r="DJ7" s="186"/>
      <c r="DK7" s="186"/>
      <c r="DL7" s="186"/>
      <c r="DM7" s="186"/>
      <c r="DN7" s="186"/>
      <c r="DO7" s="186"/>
    </row>
    <row r="8" spans="1:119" ht="18.75" customHeight="1" thickBot="1" x14ac:dyDescent="0.2">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108</v>
      </c>
      <c r="AN8" s="402"/>
      <c r="AO8" s="402"/>
      <c r="AP8" s="402"/>
      <c r="AQ8" s="402"/>
      <c r="AR8" s="402"/>
      <c r="AS8" s="402"/>
      <c r="AT8" s="403"/>
      <c r="AU8" s="485" t="s">
        <v>101</v>
      </c>
      <c r="AV8" s="486"/>
      <c r="AW8" s="486"/>
      <c r="AX8" s="486"/>
      <c r="AY8" s="408" t="s">
        <v>109</v>
      </c>
      <c r="AZ8" s="409"/>
      <c r="BA8" s="409"/>
      <c r="BB8" s="409"/>
      <c r="BC8" s="409"/>
      <c r="BD8" s="409"/>
      <c r="BE8" s="409"/>
      <c r="BF8" s="409"/>
      <c r="BG8" s="409"/>
      <c r="BH8" s="409"/>
      <c r="BI8" s="409"/>
      <c r="BJ8" s="409"/>
      <c r="BK8" s="409"/>
      <c r="BL8" s="409"/>
      <c r="BM8" s="410"/>
      <c r="BN8" s="428">
        <v>707123</v>
      </c>
      <c r="BO8" s="429"/>
      <c r="BP8" s="429"/>
      <c r="BQ8" s="429"/>
      <c r="BR8" s="429"/>
      <c r="BS8" s="429"/>
      <c r="BT8" s="429"/>
      <c r="BU8" s="430"/>
      <c r="BV8" s="428">
        <v>740320</v>
      </c>
      <c r="BW8" s="429"/>
      <c r="BX8" s="429"/>
      <c r="BY8" s="429"/>
      <c r="BZ8" s="429"/>
      <c r="CA8" s="429"/>
      <c r="CB8" s="429"/>
      <c r="CC8" s="430"/>
      <c r="CD8" s="437" t="s">
        <v>110</v>
      </c>
      <c r="CE8" s="438"/>
      <c r="CF8" s="438"/>
      <c r="CG8" s="438"/>
      <c r="CH8" s="438"/>
      <c r="CI8" s="438"/>
      <c r="CJ8" s="438"/>
      <c r="CK8" s="438"/>
      <c r="CL8" s="438"/>
      <c r="CM8" s="438"/>
      <c r="CN8" s="438"/>
      <c r="CO8" s="438"/>
      <c r="CP8" s="438"/>
      <c r="CQ8" s="438"/>
      <c r="CR8" s="438"/>
      <c r="CS8" s="439"/>
      <c r="CT8" s="541">
        <v>0.38</v>
      </c>
      <c r="CU8" s="542"/>
      <c r="CV8" s="542"/>
      <c r="CW8" s="542"/>
      <c r="CX8" s="542"/>
      <c r="CY8" s="542"/>
      <c r="CZ8" s="542"/>
      <c r="DA8" s="543"/>
      <c r="DB8" s="541">
        <v>0.37</v>
      </c>
      <c r="DC8" s="542"/>
      <c r="DD8" s="542"/>
      <c r="DE8" s="542"/>
      <c r="DF8" s="542"/>
      <c r="DG8" s="542"/>
      <c r="DH8" s="542"/>
      <c r="DI8" s="543"/>
      <c r="DJ8" s="186"/>
      <c r="DK8" s="186"/>
      <c r="DL8" s="186"/>
      <c r="DM8" s="186"/>
      <c r="DN8" s="186"/>
      <c r="DO8" s="186"/>
    </row>
    <row r="9" spans="1:119" ht="18.75" customHeight="1" thickBot="1" x14ac:dyDescent="0.2">
      <c r="A9" s="187"/>
      <c r="B9" s="570" t="s">
        <v>111</v>
      </c>
      <c r="C9" s="571"/>
      <c r="D9" s="571"/>
      <c r="E9" s="571"/>
      <c r="F9" s="571"/>
      <c r="G9" s="571"/>
      <c r="H9" s="571"/>
      <c r="I9" s="571"/>
      <c r="J9" s="571"/>
      <c r="K9" s="491"/>
      <c r="L9" s="572" t="s">
        <v>112</v>
      </c>
      <c r="M9" s="573"/>
      <c r="N9" s="573"/>
      <c r="O9" s="573"/>
      <c r="P9" s="573"/>
      <c r="Q9" s="574"/>
      <c r="R9" s="575">
        <v>12315</v>
      </c>
      <c r="S9" s="576"/>
      <c r="T9" s="576"/>
      <c r="U9" s="576"/>
      <c r="V9" s="577"/>
      <c r="W9" s="507" t="s">
        <v>113</v>
      </c>
      <c r="X9" s="508"/>
      <c r="Y9" s="508"/>
      <c r="Z9" s="508"/>
      <c r="AA9" s="508"/>
      <c r="AB9" s="508"/>
      <c r="AC9" s="508"/>
      <c r="AD9" s="508"/>
      <c r="AE9" s="508"/>
      <c r="AF9" s="508"/>
      <c r="AG9" s="508"/>
      <c r="AH9" s="508"/>
      <c r="AI9" s="508"/>
      <c r="AJ9" s="508"/>
      <c r="AK9" s="508"/>
      <c r="AL9" s="578"/>
      <c r="AM9" s="497" t="s">
        <v>114</v>
      </c>
      <c r="AN9" s="402"/>
      <c r="AO9" s="402"/>
      <c r="AP9" s="402"/>
      <c r="AQ9" s="402"/>
      <c r="AR9" s="402"/>
      <c r="AS9" s="402"/>
      <c r="AT9" s="403"/>
      <c r="AU9" s="485" t="s">
        <v>115</v>
      </c>
      <c r="AV9" s="486"/>
      <c r="AW9" s="486"/>
      <c r="AX9" s="486"/>
      <c r="AY9" s="408" t="s">
        <v>116</v>
      </c>
      <c r="AZ9" s="409"/>
      <c r="BA9" s="409"/>
      <c r="BB9" s="409"/>
      <c r="BC9" s="409"/>
      <c r="BD9" s="409"/>
      <c r="BE9" s="409"/>
      <c r="BF9" s="409"/>
      <c r="BG9" s="409"/>
      <c r="BH9" s="409"/>
      <c r="BI9" s="409"/>
      <c r="BJ9" s="409"/>
      <c r="BK9" s="409"/>
      <c r="BL9" s="409"/>
      <c r="BM9" s="410"/>
      <c r="BN9" s="428">
        <v>-33197</v>
      </c>
      <c r="BO9" s="429"/>
      <c r="BP9" s="429"/>
      <c r="BQ9" s="429"/>
      <c r="BR9" s="429"/>
      <c r="BS9" s="429"/>
      <c r="BT9" s="429"/>
      <c r="BU9" s="430"/>
      <c r="BV9" s="428">
        <v>-533698</v>
      </c>
      <c r="BW9" s="429"/>
      <c r="BX9" s="429"/>
      <c r="BY9" s="429"/>
      <c r="BZ9" s="429"/>
      <c r="CA9" s="429"/>
      <c r="CB9" s="429"/>
      <c r="CC9" s="430"/>
      <c r="CD9" s="437" t="s">
        <v>117</v>
      </c>
      <c r="CE9" s="438"/>
      <c r="CF9" s="438"/>
      <c r="CG9" s="438"/>
      <c r="CH9" s="438"/>
      <c r="CI9" s="438"/>
      <c r="CJ9" s="438"/>
      <c r="CK9" s="438"/>
      <c r="CL9" s="438"/>
      <c r="CM9" s="438"/>
      <c r="CN9" s="438"/>
      <c r="CO9" s="438"/>
      <c r="CP9" s="438"/>
      <c r="CQ9" s="438"/>
      <c r="CR9" s="438"/>
      <c r="CS9" s="439"/>
      <c r="CT9" s="398">
        <v>5.8</v>
      </c>
      <c r="CU9" s="399"/>
      <c r="CV9" s="399"/>
      <c r="CW9" s="399"/>
      <c r="CX9" s="399"/>
      <c r="CY9" s="399"/>
      <c r="CZ9" s="399"/>
      <c r="DA9" s="400"/>
      <c r="DB9" s="398">
        <v>5.2</v>
      </c>
      <c r="DC9" s="399"/>
      <c r="DD9" s="399"/>
      <c r="DE9" s="399"/>
      <c r="DF9" s="399"/>
      <c r="DG9" s="399"/>
      <c r="DH9" s="399"/>
      <c r="DI9" s="400"/>
      <c r="DJ9" s="186"/>
      <c r="DK9" s="186"/>
      <c r="DL9" s="186"/>
      <c r="DM9" s="186"/>
      <c r="DN9" s="186"/>
      <c r="DO9" s="186"/>
    </row>
    <row r="10" spans="1:119" ht="18.75" customHeight="1" thickBot="1" x14ac:dyDescent="0.2">
      <c r="A10" s="187"/>
      <c r="B10" s="570"/>
      <c r="C10" s="571"/>
      <c r="D10" s="571"/>
      <c r="E10" s="571"/>
      <c r="F10" s="571"/>
      <c r="G10" s="571"/>
      <c r="H10" s="571"/>
      <c r="I10" s="571"/>
      <c r="J10" s="571"/>
      <c r="K10" s="491"/>
      <c r="L10" s="401" t="s">
        <v>118</v>
      </c>
      <c r="M10" s="402"/>
      <c r="N10" s="402"/>
      <c r="O10" s="402"/>
      <c r="P10" s="402"/>
      <c r="Q10" s="403"/>
      <c r="R10" s="404">
        <v>16704</v>
      </c>
      <c r="S10" s="405"/>
      <c r="T10" s="405"/>
      <c r="U10" s="405"/>
      <c r="V10" s="407"/>
      <c r="W10" s="579"/>
      <c r="X10" s="390"/>
      <c r="Y10" s="390"/>
      <c r="Z10" s="390"/>
      <c r="AA10" s="390"/>
      <c r="AB10" s="390"/>
      <c r="AC10" s="390"/>
      <c r="AD10" s="390"/>
      <c r="AE10" s="390"/>
      <c r="AF10" s="390"/>
      <c r="AG10" s="390"/>
      <c r="AH10" s="390"/>
      <c r="AI10" s="390"/>
      <c r="AJ10" s="390"/>
      <c r="AK10" s="390"/>
      <c r="AL10" s="580"/>
      <c r="AM10" s="497" t="s">
        <v>119</v>
      </c>
      <c r="AN10" s="402"/>
      <c r="AO10" s="402"/>
      <c r="AP10" s="402"/>
      <c r="AQ10" s="402"/>
      <c r="AR10" s="402"/>
      <c r="AS10" s="402"/>
      <c r="AT10" s="403"/>
      <c r="AU10" s="485" t="s">
        <v>120</v>
      </c>
      <c r="AV10" s="486"/>
      <c r="AW10" s="486"/>
      <c r="AX10" s="486"/>
      <c r="AY10" s="408" t="s">
        <v>121</v>
      </c>
      <c r="AZ10" s="409"/>
      <c r="BA10" s="409"/>
      <c r="BB10" s="409"/>
      <c r="BC10" s="409"/>
      <c r="BD10" s="409"/>
      <c r="BE10" s="409"/>
      <c r="BF10" s="409"/>
      <c r="BG10" s="409"/>
      <c r="BH10" s="409"/>
      <c r="BI10" s="409"/>
      <c r="BJ10" s="409"/>
      <c r="BK10" s="409"/>
      <c r="BL10" s="409"/>
      <c r="BM10" s="410"/>
      <c r="BN10" s="428">
        <v>1922</v>
      </c>
      <c r="BO10" s="429"/>
      <c r="BP10" s="429"/>
      <c r="BQ10" s="429"/>
      <c r="BR10" s="429"/>
      <c r="BS10" s="429"/>
      <c r="BT10" s="429"/>
      <c r="BU10" s="430"/>
      <c r="BV10" s="428">
        <v>5005</v>
      </c>
      <c r="BW10" s="429"/>
      <c r="BX10" s="429"/>
      <c r="BY10" s="429"/>
      <c r="BZ10" s="429"/>
      <c r="CA10" s="429"/>
      <c r="CB10" s="429"/>
      <c r="CC10" s="430"/>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0"/>
      <c r="C11" s="571"/>
      <c r="D11" s="571"/>
      <c r="E11" s="571"/>
      <c r="F11" s="571"/>
      <c r="G11" s="571"/>
      <c r="H11" s="571"/>
      <c r="I11" s="571"/>
      <c r="J11" s="571"/>
      <c r="K11" s="491"/>
      <c r="L11" s="474" t="s">
        <v>123</v>
      </c>
      <c r="M11" s="475"/>
      <c r="N11" s="475"/>
      <c r="O11" s="475"/>
      <c r="P11" s="475"/>
      <c r="Q11" s="476"/>
      <c r="R11" s="567" t="s">
        <v>124</v>
      </c>
      <c r="S11" s="568"/>
      <c r="T11" s="568"/>
      <c r="U11" s="568"/>
      <c r="V11" s="569"/>
      <c r="W11" s="579"/>
      <c r="X11" s="390"/>
      <c r="Y11" s="390"/>
      <c r="Z11" s="390"/>
      <c r="AA11" s="390"/>
      <c r="AB11" s="390"/>
      <c r="AC11" s="390"/>
      <c r="AD11" s="390"/>
      <c r="AE11" s="390"/>
      <c r="AF11" s="390"/>
      <c r="AG11" s="390"/>
      <c r="AH11" s="390"/>
      <c r="AI11" s="390"/>
      <c r="AJ11" s="390"/>
      <c r="AK11" s="390"/>
      <c r="AL11" s="580"/>
      <c r="AM11" s="497" t="s">
        <v>125</v>
      </c>
      <c r="AN11" s="402"/>
      <c r="AO11" s="402"/>
      <c r="AP11" s="402"/>
      <c r="AQ11" s="402"/>
      <c r="AR11" s="402"/>
      <c r="AS11" s="402"/>
      <c r="AT11" s="403"/>
      <c r="AU11" s="485" t="s">
        <v>105</v>
      </c>
      <c r="AV11" s="486"/>
      <c r="AW11" s="486"/>
      <c r="AX11" s="486"/>
      <c r="AY11" s="408" t="s">
        <v>126</v>
      </c>
      <c r="AZ11" s="409"/>
      <c r="BA11" s="409"/>
      <c r="BB11" s="409"/>
      <c r="BC11" s="409"/>
      <c r="BD11" s="409"/>
      <c r="BE11" s="409"/>
      <c r="BF11" s="409"/>
      <c r="BG11" s="409"/>
      <c r="BH11" s="409"/>
      <c r="BI11" s="409"/>
      <c r="BJ11" s="409"/>
      <c r="BK11" s="409"/>
      <c r="BL11" s="409"/>
      <c r="BM11" s="410"/>
      <c r="BN11" s="428">
        <v>0</v>
      </c>
      <c r="BO11" s="429"/>
      <c r="BP11" s="429"/>
      <c r="BQ11" s="429"/>
      <c r="BR11" s="429"/>
      <c r="BS11" s="429"/>
      <c r="BT11" s="429"/>
      <c r="BU11" s="430"/>
      <c r="BV11" s="428">
        <v>0</v>
      </c>
      <c r="BW11" s="429"/>
      <c r="BX11" s="429"/>
      <c r="BY11" s="429"/>
      <c r="BZ11" s="429"/>
      <c r="CA11" s="429"/>
      <c r="CB11" s="429"/>
      <c r="CC11" s="430"/>
      <c r="CD11" s="437" t="s">
        <v>127</v>
      </c>
      <c r="CE11" s="438"/>
      <c r="CF11" s="438"/>
      <c r="CG11" s="438"/>
      <c r="CH11" s="438"/>
      <c r="CI11" s="438"/>
      <c r="CJ11" s="438"/>
      <c r="CK11" s="438"/>
      <c r="CL11" s="438"/>
      <c r="CM11" s="438"/>
      <c r="CN11" s="438"/>
      <c r="CO11" s="438"/>
      <c r="CP11" s="438"/>
      <c r="CQ11" s="438"/>
      <c r="CR11" s="438"/>
      <c r="CS11" s="439"/>
      <c r="CT11" s="541" t="s">
        <v>128</v>
      </c>
      <c r="CU11" s="542"/>
      <c r="CV11" s="542"/>
      <c r="CW11" s="542"/>
      <c r="CX11" s="542"/>
      <c r="CY11" s="542"/>
      <c r="CZ11" s="542"/>
      <c r="DA11" s="543"/>
      <c r="DB11" s="541" t="s">
        <v>129</v>
      </c>
      <c r="DC11" s="542"/>
      <c r="DD11" s="542"/>
      <c r="DE11" s="542"/>
      <c r="DF11" s="542"/>
      <c r="DG11" s="542"/>
      <c r="DH11" s="542"/>
      <c r="DI11" s="543"/>
      <c r="DJ11" s="186"/>
      <c r="DK11" s="186"/>
      <c r="DL11" s="186"/>
      <c r="DM11" s="186"/>
      <c r="DN11" s="186"/>
      <c r="DO11" s="186"/>
    </row>
    <row r="12" spans="1:119" ht="18.75" customHeight="1" x14ac:dyDescent="0.15">
      <c r="A12" s="187"/>
      <c r="B12" s="544" t="s">
        <v>130</v>
      </c>
      <c r="C12" s="545"/>
      <c r="D12" s="545"/>
      <c r="E12" s="545"/>
      <c r="F12" s="545"/>
      <c r="G12" s="545"/>
      <c r="H12" s="545"/>
      <c r="I12" s="545"/>
      <c r="J12" s="545"/>
      <c r="K12" s="546"/>
      <c r="L12" s="553" t="s">
        <v>131</v>
      </c>
      <c r="M12" s="554"/>
      <c r="N12" s="554"/>
      <c r="O12" s="554"/>
      <c r="P12" s="554"/>
      <c r="Q12" s="555"/>
      <c r="R12" s="556">
        <v>12227</v>
      </c>
      <c r="S12" s="557"/>
      <c r="T12" s="557"/>
      <c r="U12" s="557"/>
      <c r="V12" s="558"/>
      <c r="W12" s="559" t="s">
        <v>1</v>
      </c>
      <c r="X12" s="486"/>
      <c r="Y12" s="486"/>
      <c r="Z12" s="486"/>
      <c r="AA12" s="486"/>
      <c r="AB12" s="560"/>
      <c r="AC12" s="561" t="s">
        <v>132</v>
      </c>
      <c r="AD12" s="562"/>
      <c r="AE12" s="562"/>
      <c r="AF12" s="562"/>
      <c r="AG12" s="563"/>
      <c r="AH12" s="561" t="s">
        <v>133</v>
      </c>
      <c r="AI12" s="562"/>
      <c r="AJ12" s="562"/>
      <c r="AK12" s="562"/>
      <c r="AL12" s="564"/>
      <c r="AM12" s="497" t="s">
        <v>134</v>
      </c>
      <c r="AN12" s="402"/>
      <c r="AO12" s="402"/>
      <c r="AP12" s="402"/>
      <c r="AQ12" s="402"/>
      <c r="AR12" s="402"/>
      <c r="AS12" s="402"/>
      <c r="AT12" s="403"/>
      <c r="AU12" s="485" t="s">
        <v>93</v>
      </c>
      <c r="AV12" s="486"/>
      <c r="AW12" s="486"/>
      <c r="AX12" s="486"/>
      <c r="AY12" s="408" t="s">
        <v>135</v>
      </c>
      <c r="AZ12" s="409"/>
      <c r="BA12" s="409"/>
      <c r="BB12" s="409"/>
      <c r="BC12" s="409"/>
      <c r="BD12" s="409"/>
      <c r="BE12" s="409"/>
      <c r="BF12" s="409"/>
      <c r="BG12" s="409"/>
      <c r="BH12" s="409"/>
      <c r="BI12" s="409"/>
      <c r="BJ12" s="409"/>
      <c r="BK12" s="409"/>
      <c r="BL12" s="409"/>
      <c r="BM12" s="410"/>
      <c r="BN12" s="428">
        <v>1450566</v>
      </c>
      <c r="BO12" s="429"/>
      <c r="BP12" s="429"/>
      <c r="BQ12" s="429"/>
      <c r="BR12" s="429"/>
      <c r="BS12" s="429"/>
      <c r="BT12" s="429"/>
      <c r="BU12" s="430"/>
      <c r="BV12" s="428">
        <v>3137874</v>
      </c>
      <c r="BW12" s="429"/>
      <c r="BX12" s="429"/>
      <c r="BY12" s="429"/>
      <c r="BZ12" s="429"/>
      <c r="CA12" s="429"/>
      <c r="CB12" s="429"/>
      <c r="CC12" s="430"/>
      <c r="CD12" s="437" t="s">
        <v>136</v>
      </c>
      <c r="CE12" s="438"/>
      <c r="CF12" s="438"/>
      <c r="CG12" s="438"/>
      <c r="CH12" s="438"/>
      <c r="CI12" s="438"/>
      <c r="CJ12" s="438"/>
      <c r="CK12" s="438"/>
      <c r="CL12" s="438"/>
      <c r="CM12" s="438"/>
      <c r="CN12" s="438"/>
      <c r="CO12" s="438"/>
      <c r="CP12" s="438"/>
      <c r="CQ12" s="438"/>
      <c r="CR12" s="438"/>
      <c r="CS12" s="439"/>
      <c r="CT12" s="541" t="s">
        <v>128</v>
      </c>
      <c r="CU12" s="542"/>
      <c r="CV12" s="542"/>
      <c r="CW12" s="542"/>
      <c r="CX12" s="542"/>
      <c r="CY12" s="542"/>
      <c r="CZ12" s="542"/>
      <c r="DA12" s="543"/>
      <c r="DB12" s="541" t="s">
        <v>129</v>
      </c>
      <c r="DC12" s="542"/>
      <c r="DD12" s="542"/>
      <c r="DE12" s="542"/>
      <c r="DF12" s="542"/>
      <c r="DG12" s="542"/>
      <c r="DH12" s="542"/>
      <c r="DI12" s="543"/>
      <c r="DJ12" s="186"/>
      <c r="DK12" s="186"/>
      <c r="DL12" s="186"/>
      <c r="DM12" s="186"/>
      <c r="DN12" s="186"/>
      <c r="DO12" s="186"/>
    </row>
    <row r="13" spans="1:119" ht="18.75" customHeight="1" x14ac:dyDescent="0.15">
      <c r="A13" s="187"/>
      <c r="B13" s="547"/>
      <c r="C13" s="548"/>
      <c r="D13" s="548"/>
      <c r="E13" s="548"/>
      <c r="F13" s="548"/>
      <c r="G13" s="548"/>
      <c r="H13" s="548"/>
      <c r="I13" s="548"/>
      <c r="J13" s="548"/>
      <c r="K13" s="549"/>
      <c r="L13" s="197"/>
      <c r="M13" s="528" t="s">
        <v>137</v>
      </c>
      <c r="N13" s="529"/>
      <c r="O13" s="529"/>
      <c r="P13" s="529"/>
      <c r="Q13" s="530"/>
      <c r="R13" s="531">
        <v>12160</v>
      </c>
      <c r="S13" s="532"/>
      <c r="T13" s="532"/>
      <c r="U13" s="532"/>
      <c r="V13" s="533"/>
      <c r="W13" s="519" t="s">
        <v>138</v>
      </c>
      <c r="X13" s="441"/>
      <c r="Y13" s="441"/>
      <c r="Z13" s="441"/>
      <c r="AA13" s="441"/>
      <c r="AB13" s="442"/>
      <c r="AC13" s="404">
        <v>518</v>
      </c>
      <c r="AD13" s="405"/>
      <c r="AE13" s="405"/>
      <c r="AF13" s="405"/>
      <c r="AG13" s="406"/>
      <c r="AH13" s="404">
        <v>841</v>
      </c>
      <c r="AI13" s="405"/>
      <c r="AJ13" s="405"/>
      <c r="AK13" s="405"/>
      <c r="AL13" s="407"/>
      <c r="AM13" s="497" t="s">
        <v>139</v>
      </c>
      <c r="AN13" s="402"/>
      <c r="AO13" s="402"/>
      <c r="AP13" s="402"/>
      <c r="AQ13" s="402"/>
      <c r="AR13" s="402"/>
      <c r="AS13" s="402"/>
      <c r="AT13" s="403"/>
      <c r="AU13" s="485" t="s">
        <v>105</v>
      </c>
      <c r="AV13" s="486"/>
      <c r="AW13" s="486"/>
      <c r="AX13" s="486"/>
      <c r="AY13" s="408" t="s">
        <v>140</v>
      </c>
      <c r="AZ13" s="409"/>
      <c r="BA13" s="409"/>
      <c r="BB13" s="409"/>
      <c r="BC13" s="409"/>
      <c r="BD13" s="409"/>
      <c r="BE13" s="409"/>
      <c r="BF13" s="409"/>
      <c r="BG13" s="409"/>
      <c r="BH13" s="409"/>
      <c r="BI13" s="409"/>
      <c r="BJ13" s="409"/>
      <c r="BK13" s="409"/>
      <c r="BL13" s="409"/>
      <c r="BM13" s="410"/>
      <c r="BN13" s="428">
        <v>-1481841</v>
      </c>
      <c r="BO13" s="429"/>
      <c r="BP13" s="429"/>
      <c r="BQ13" s="429"/>
      <c r="BR13" s="429"/>
      <c r="BS13" s="429"/>
      <c r="BT13" s="429"/>
      <c r="BU13" s="430"/>
      <c r="BV13" s="428">
        <v>-3666567</v>
      </c>
      <c r="BW13" s="429"/>
      <c r="BX13" s="429"/>
      <c r="BY13" s="429"/>
      <c r="BZ13" s="429"/>
      <c r="CA13" s="429"/>
      <c r="CB13" s="429"/>
      <c r="CC13" s="430"/>
      <c r="CD13" s="437" t="s">
        <v>141</v>
      </c>
      <c r="CE13" s="438"/>
      <c r="CF13" s="438"/>
      <c r="CG13" s="438"/>
      <c r="CH13" s="438"/>
      <c r="CI13" s="438"/>
      <c r="CJ13" s="438"/>
      <c r="CK13" s="438"/>
      <c r="CL13" s="438"/>
      <c r="CM13" s="438"/>
      <c r="CN13" s="438"/>
      <c r="CO13" s="438"/>
      <c r="CP13" s="438"/>
      <c r="CQ13" s="438"/>
      <c r="CR13" s="438"/>
      <c r="CS13" s="439"/>
      <c r="CT13" s="398">
        <v>9.9</v>
      </c>
      <c r="CU13" s="399"/>
      <c r="CV13" s="399"/>
      <c r="CW13" s="399"/>
      <c r="CX13" s="399"/>
      <c r="CY13" s="399"/>
      <c r="CZ13" s="399"/>
      <c r="DA13" s="400"/>
      <c r="DB13" s="398">
        <v>10.6</v>
      </c>
      <c r="DC13" s="399"/>
      <c r="DD13" s="399"/>
      <c r="DE13" s="399"/>
      <c r="DF13" s="399"/>
      <c r="DG13" s="399"/>
      <c r="DH13" s="399"/>
      <c r="DI13" s="400"/>
      <c r="DJ13" s="186"/>
      <c r="DK13" s="186"/>
      <c r="DL13" s="186"/>
      <c r="DM13" s="186"/>
      <c r="DN13" s="186"/>
      <c r="DO13" s="186"/>
    </row>
    <row r="14" spans="1:119" ht="18.75" customHeight="1" thickBot="1" x14ac:dyDescent="0.2">
      <c r="A14" s="187"/>
      <c r="B14" s="547"/>
      <c r="C14" s="548"/>
      <c r="D14" s="548"/>
      <c r="E14" s="548"/>
      <c r="F14" s="548"/>
      <c r="G14" s="548"/>
      <c r="H14" s="548"/>
      <c r="I14" s="548"/>
      <c r="J14" s="548"/>
      <c r="K14" s="549"/>
      <c r="L14" s="521" t="s">
        <v>142</v>
      </c>
      <c r="M14" s="565"/>
      <c r="N14" s="565"/>
      <c r="O14" s="565"/>
      <c r="P14" s="565"/>
      <c r="Q14" s="566"/>
      <c r="R14" s="531">
        <v>12264</v>
      </c>
      <c r="S14" s="532"/>
      <c r="T14" s="532"/>
      <c r="U14" s="532"/>
      <c r="V14" s="533"/>
      <c r="W14" s="534"/>
      <c r="X14" s="444"/>
      <c r="Y14" s="444"/>
      <c r="Z14" s="444"/>
      <c r="AA14" s="444"/>
      <c r="AB14" s="445"/>
      <c r="AC14" s="524">
        <v>9.3000000000000007</v>
      </c>
      <c r="AD14" s="525"/>
      <c r="AE14" s="525"/>
      <c r="AF14" s="525"/>
      <c r="AG14" s="526"/>
      <c r="AH14" s="524">
        <v>11.5</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143</v>
      </c>
      <c r="CE14" s="435"/>
      <c r="CF14" s="435"/>
      <c r="CG14" s="435"/>
      <c r="CH14" s="435"/>
      <c r="CI14" s="435"/>
      <c r="CJ14" s="435"/>
      <c r="CK14" s="435"/>
      <c r="CL14" s="435"/>
      <c r="CM14" s="435"/>
      <c r="CN14" s="435"/>
      <c r="CO14" s="435"/>
      <c r="CP14" s="435"/>
      <c r="CQ14" s="435"/>
      <c r="CR14" s="435"/>
      <c r="CS14" s="436"/>
      <c r="CT14" s="535" t="s">
        <v>144</v>
      </c>
      <c r="CU14" s="536"/>
      <c r="CV14" s="536"/>
      <c r="CW14" s="536"/>
      <c r="CX14" s="536"/>
      <c r="CY14" s="536"/>
      <c r="CZ14" s="536"/>
      <c r="DA14" s="537"/>
      <c r="DB14" s="535" t="s">
        <v>128</v>
      </c>
      <c r="DC14" s="536"/>
      <c r="DD14" s="536"/>
      <c r="DE14" s="536"/>
      <c r="DF14" s="536"/>
      <c r="DG14" s="536"/>
      <c r="DH14" s="536"/>
      <c r="DI14" s="537"/>
      <c r="DJ14" s="186"/>
      <c r="DK14" s="186"/>
      <c r="DL14" s="186"/>
      <c r="DM14" s="186"/>
      <c r="DN14" s="186"/>
      <c r="DO14" s="186"/>
    </row>
    <row r="15" spans="1:119" ht="18.75" customHeight="1" x14ac:dyDescent="0.15">
      <c r="A15" s="187"/>
      <c r="B15" s="547"/>
      <c r="C15" s="548"/>
      <c r="D15" s="548"/>
      <c r="E15" s="548"/>
      <c r="F15" s="548"/>
      <c r="G15" s="548"/>
      <c r="H15" s="548"/>
      <c r="I15" s="548"/>
      <c r="J15" s="548"/>
      <c r="K15" s="549"/>
      <c r="L15" s="197"/>
      <c r="M15" s="528" t="s">
        <v>137</v>
      </c>
      <c r="N15" s="529"/>
      <c r="O15" s="529"/>
      <c r="P15" s="529"/>
      <c r="Q15" s="530"/>
      <c r="R15" s="531">
        <v>12208</v>
      </c>
      <c r="S15" s="532"/>
      <c r="T15" s="532"/>
      <c r="U15" s="532"/>
      <c r="V15" s="533"/>
      <c r="W15" s="519" t="s">
        <v>145</v>
      </c>
      <c r="X15" s="441"/>
      <c r="Y15" s="441"/>
      <c r="Z15" s="441"/>
      <c r="AA15" s="441"/>
      <c r="AB15" s="442"/>
      <c r="AC15" s="404">
        <v>1973</v>
      </c>
      <c r="AD15" s="405"/>
      <c r="AE15" s="405"/>
      <c r="AF15" s="405"/>
      <c r="AG15" s="406"/>
      <c r="AH15" s="404">
        <v>2332</v>
      </c>
      <c r="AI15" s="405"/>
      <c r="AJ15" s="405"/>
      <c r="AK15" s="405"/>
      <c r="AL15" s="407"/>
      <c r="AM15" s="497"/>
      <c r="AN15" s="402"/>
      <c r="AO15" s="402"/>
      <c r="AP15" s="402"/>
      <c r="AQ15" s="402"/>
      <c r="AR15" s="402"/>
      <c r="AS15" s="402"/>
      <c r="AT15" s="403"/>
      <c r="AU15" s="485"/>
      <c r="AV15" s="486"/>
      <c r="AW15" s="486"/>
      <c r="AX15" s="486"/>
      <c r="AY15" s="420" t="s">
        <v>146</v>
      </c>
      <c r="AZ15" s="421"/>
      <c r="BA15" s="421"/>
      <c r="BB15" s="421"/>
      <c r="BC15" s="421"/>
      <c r="BD15" s="421"/>
      <c r="BE15" s="421"/>
      <c r="BF15" s="421"/>
      <c r="BG15" s="421"/>
      <c r="BH15" s="421"/>
      <c r="BI15" s="421"/>
      <c r="BJ15" s="421"/>
      <c r="BK15" s="421"/>
      <c r="BL15" s="421"/>
      <c r="BM15" s="422"/>
      <c r="BN15" s="423">
        <v>1328998</v>
      </c>
      <c r="BO15" s="424"/>
      <c r="BP15" s="424"/>
      <c r="BQ15" s="424"/>
      <c r="BR15" s="424"/>
      <c r="BS15" s="424"/>
      <c r="BT15" s="424"/>
      <c r="BU15" s="425"/>
      <c r="BV15" s="423">
        <v>1374732</v>
      </c>
      <c r="BW15" s="424"/>
      <c r="BX15" s="424"/>
      <c r="BY15" s="424"/>
      <c r="BZ15" s="424"/>
      <c r="CA15" s="424"/>
      <c r="CB15" s="424"/>
      <c r="CC15" s="425"/>
      <c r="CD15" s="538" t="s">
        <v>147</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7"/>
      <c r="C16" s="548"/>
      <c r="D16" s="548"/>
      <c r="E16" s="548"/>
      <c r="F16" s="548"/>
      <c r="G16" s="548"/>
      <c r="H16" s="548"/>
      <c r="I16" s="548"/>
      <c r="J16" s="548"/>
      <c r="K16" s="549"/>
      <c r="L16" s="521" t="s">
        <v>148</v>
      </c>
      <c r="M16" s="522"/>
      <c r="N16" s="522"/>
      <c r="O16" s="522"/>
      <c r="P16" s="522"/>
      <c r="Q16" s="523"/>
      <c r="R16" s="516" t="s">
        <v>149</v>
      </c>
      <c r="S16" s="517"/>
      <c r="T16" s="517"/>
      <c r="U16" s="517"/>
      <c r="V16" s="518"/>
      <c r="W16" s="534"/>
      <c r="X16" s="444"/>
      <c r="Y16" s="444"/>
      <c r="Z16" s="444"/>
      <c r="AA16" s="444"/>
      <c r="AB16" s="445"/>
      <c r="AC16" s="524">
        <v>35.4</v>
      </c>
      <c r="AD16" s="525"/>
      <c r="AE16" s="525"/>
      <c r="AF16" s="525"/>
      <c r="AG16" s="526"/>
      <c r="AH16" s="524">
        <v>31.8</v>
      </c>
      <c r="AI16" s="525"/>
      <c r="AJ16" s="525"/>
      <c r="AK16" s="525"/>
      <c r="AL16" s="527"/>
      <c r="AM16" s="497"/>
      <c r="AN16" s="402"/>
      <c r="AO16" s="402"/>
      <c r="AP16" s="402"/>
      <c r="AQ16" s="402"/>
      <c r="AR16" s="402"/>
      <c r="AS16" s="402"/>
      <c r="AT16" s="403"/>
      <c r="AU16" s="485"/>
      <c r="AV16" s="486"/>
      <c r="AW16" s="486"/>
      <c r="AX16" s="486"/>
      <c r="AY16" s="408" t="s">
        <v>150</v>
      </c>
      <c r="AZ16" s="409"/>
      <c r="BA16" s="409"/>
      <c r="BB16" s="409"/>
      <c r="BC16" s="409"/>
      <c r="BD16" s="409"/>
      <c r="BE16" s="409"/>
      <c r="BF16" s="409"/>
      <c r="BG16" s="409"/>
      <c r="BH16" s="409"/>
      <c r="BI16" s="409"/>
      <c r="BJ16" s="409"/>
      <c r="BK16" s="409"/>
      <c r="BL16" s="409"/>
      <c r="BM16" s="410"/>
      <c r="BN16" s="428">
        <v>3451553</v>
      </c>
      <c r="BO16" s="429"/>
      <c r="BP16" s="429"/>
      <c r="BQ16" s="429"/>
      <c r="BR16" s="429"/>
      <c r="BS16" s="429"/>
      <c r="BT16" s="429"/>
      <c r="BU16" s="430"/>
      <c r="BV16" s="428">
        <v>3451005</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x14ac:dyDescent="0.2">
      <c r="A17" s="187"/>
      <c r="B17" s="550"/>
      <c r="C17" s="551"/>
      <c r="D17" s="551"/>
      <c r="E17" s="551"/>
      <c r="F17" s="551"/>
      <c r="G17" s="551"/>
      <c r="H17" s="551"/>
      <c r="I17" s="551"/>
      <c r="J17" s="551"/>
      <c r="K17" s="552"/>
      <c r="L17" s="202"/>
      <c r="M17" s="513" t="s">
        <v>151</v>
      </c>
      <c r="N17" s="514"/>
      <c r="O17" s="514"/>
      <c r="P17" s="514"/>
      <c r="Q17" s="515"/>
      <c r="R17" s="516" t="s">
        <v>152</v>
      </c>
      <c r="S17" s="517"/>
      <c r="T17" s="517"/>
      <c r="U17" s="517"/>
      <c r="V17" s="518"/>
      <c r="W17" s="519" t="s">
        <v>153</v>
      </c>
      <c r="X17" s="441"/>
      <c r="Y17" s="441"/>
      <c r="Z17" s="441"/>
      <c r="AA17" s="441"/>
      <c r="AB17" s="442"/>
      <c r="AC17" s="404">
        <v>3089</v>
      </c>
      <c r="AD17" s="405"/>
      <c r="AE17" s="405"/>
      <c r="AF17" s="405"/>
      <c r="AG17" s="406"/>
      <c r="AH17" s="404">
        <v>4171</v>
      </c>
      <c r="AI17" s="405"/>
      <c r="AJ17" s="405"/>
      <c r="AK17" s="405"/>
      <c r="AL17" s="407"/>
      <c r="AM17" s="497"/>
      <c r="AN17" s="402"/>
      <c r="AO17" s="402"/>
      <c r="AP17" s="402"/>
      <c r="AQ17" s="402"/>
      <c r="AR17" s="402"/>
      <c r="AS17" s="402"/>
      <c r="AT17" s="403"/>
      <c r="AU17" s="485"/>
      <c r="AV17" s="486"/>
      <c r="AW17" s="486"/>
      <c r="AX17" s="486"/>
      <c r="AY17" s="408" t="s">
        <v>154</v>
      </c>
      <c r="AZ17" s="409"/>
      <c r="BA17" s="409"/>
      <c r="BB17" s="409"/>
      <c r="BC17" s="409"/>
      <c r="BD17" s="409"/>
      <c r="BE17" s="409"/>
      <c r="BF17" s="409"/>
      <c r="BG17" s="409"/>
      <c r="BH17" s="409"/>
      <c r="BI17" s="409"/>
      <c r="BJ17" s="409"/>
      <c r="BK17" s="409"/>
      <c r="BL17" s="409"/>
      <c r="BM17" s="410"/>
      <c r="BN17" s="428">
        <v>1677301</v>
      </c>
      <c r="BO17" s="429"/>
      <c r="BP17" s="429"/>
      <c r="BQ17" s="429"/>
      <c r="BR17" s="429"/>
      <c r="BS17" s="429"/>
      <c r="BT17" s="429"/>
      <c r="BU17" s="430"/>
      <c r="BV17" s="428">
        <v>1745199</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x14ac:dyDescent="0.2">
      <c r="A18" s="187"/>
      <c r="B18" s="490" t="s">
        <v>155</v>
      </c>
      <c r="C18" s="491"/>
      <c r="D18" s="491"/>
      <c r="E18" s="492"/>
      <c r="F18" s="492"/>
      <c r="G18" s="492"/>
      <c r="H18" s="492"/>
      <c r="I18" s="492"/>
      <c r="J18" s="492"/>
      <c r="K18" s="492"/>
      <c r="L18" s="493">
        <v>64.58</v>
      </c>
      <c r="M18" s="493"/>
      <c r="N18" s="493"/>
      <c r="O18" s="493"/>
      <c r="P18" s="493"/>
      <c r="Q18" s="493"/>
      <c r="R18" s="494"/>
      <c r="S18" s="494"/>
      <c r="T18" s="494"/>
      <c r="U18" s="494"/>
      <c r="V18" s="495"/>
      <c r="W18" s="509"/>
      <c r="X18" s="510"/>
      <c r="Y18" s="510"/>
      <c r="Z18" s="510"/>
      <c r="AA18" s="510"/>
      <c r="AB18" s="520"/>
      <c r="AC18" s="392">
        <v>55.4</v>
      </c>
      <c r="AD18" s="393"/>
      <c r="AE18" s="393"/>
      <c r="AF18" s="393"/>
      <c r="AG18" s="496"/>
      <c r="AH18" s="392">
        <v>56.8</v>
      </c>
      <c r="AI18" s="393"/>
      <c r="AJ18" s="393"/>
      <c r="AK18" s="393"/>
      <c r="AL18" s="394"/>
      <c r="AM18" s="497"/>
      <c r="AN18" s="402"/>
      <c r="AO18" s="402"/>
      <c r="AP18" s="402"/>
      <c r="AQ18" s="402"/>
      <c r="AR18" s="402"/>
      <c r="AS18" s="402"/>
      <c r="AT18" s="403"/>
      <c r="AU18" s="485"/>
      <c r="AV18" s="486"/>
      <c r="AW18" s="486"/>
      <c r="AX18" s="486"/>
      <c r="AY18" s="408" t="s">
        <v>156</v>
      </c>
      <c r="AZ18" s="409"/>
      <c r="BA18" s="409"/>
      <c r="BB18" s="409"/>
      <c r="BC18" s="409"/>
      <c r="BD18" s="409"/>
      <c r="BE18" s="409"/>
      <c r="BF18" s="409"/>
      <c r="BG18" s="409"/>
      <c r="BH18" s="409"/>
      <c r="BI18" s="409"/>
      <c r="BJ18" s="409"/>
      <c r="BK18" s="409"/>
      <c r="BL18" s="409"/>
      <c r="BM18" s="410"/>
      <c r="BN18" s="428">
        <v>3758587</v>
      </c>
      <c r="BO18" s="429"/>
      <c r="BP18" s="429"/>
      <c r="BQ18" s="429"/>
      <c r="BR18" s="429"/>
      <c r="BS18" s="429"/>
      <c r="BT18" s="429"/>
      <c r="BU18" s="430"/>
      <c r="BV18" s="428">
        <v>3740126</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x14ac:dyDescent="0.2">
      <c r="A19" s="187"/>
      <c r="B19" s="490" t="s">
        <v>157</v>
      </c>
      <c r="C19" s="491"/>
      <c r="D19" s="491"/>
      <c r="E19" s="492"/>
      <c r="F19" s="492"/>
      <c r="G19" s="492"/>
      <c r="H19" s="492"/>
      <c r="I19" s="492"/>
      <c r="J19" s="492"/>
      <c r="K19" s="492"/>
      <c r="L19" s="498">
        <v>191</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158</v>
      </c>
      <c r="AZ19" s="409"/>
      <c r="BA19" s="409"/>
      <c r="BB19" s="409"/>
      <c r="BC19" s="409"/>
      <c r="BD19" s="409"/>
      <c r="BE19" s="409"/>
      <c r="BF19" s="409"/>
      <c r="BG19" s="409"/>
      <c r="BH19" s="409"/>
      <c r="BI19" s="409"/>
      <c r="BJ19" s="409"/>
      <c r="BK19" s="409"/>
      <c r="BL19" s="409"/>
      <c r="BM19" s="410"/>
      <c r="BN19" s="428">
        <v>7897013</v>
      </c>
      <c r="BO19" s="429"/>
      <c r="BP19" s="429"/>
      <c r="BQ19" s="429"/>
      <c r="BR19" s="429"/>
      <c r="BS19" s="429"/>
      <c r="BT19" s="429"/>
      <c r="BU19" s="430"/>
      <c r="BV19" s="428">
        <v>8897001</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x14ac:dyDescent="0.2">
      <c r="A20" s="187"/>
      <c r="B20" s="490" t="s">
        <v>159</v>
      </c>
      <c r="C20" s="491"/>
      <c r="D20" s="491"/>
      <c r="E20" s="492"/>
      <c r="F20" s="492"/>
      <c r="G20" s="492"/>
      <c r="H20" s="492"/>
      <c r="I20" s="492"/>
      <c r="J20" s="492"/>
      <c r="K20" s="492"/>
      <c r="L20" s="498">
        <v>4429</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x14ac:dyDescent="0.15">
      <c r="A21" s="187"/>
      <c r="B21" s="487" t="s">
        <v>160</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x14ac:dyDescent="0.2">
      <c r="A22" s="187"/>
      <c r="B22" s="457" t="s">
        <v>161</v>
      </c>
      <c r="C22" s="458"/>
      <c r="D22" s="459"/>
      <c r="E22" s="466" t="s">
        <v>1</v>
      </c>
      <c r="F22" s="441"/>
      <c r="G22" s="441"/>
      <c r="H22" s="441"/>
      <c r="I22" s="441"/>
      <c r="J22" s="441"/>
      <c r="K22" s="442"/>
      <c r="L22" s="466" t="s">
        <v>162</v>
      </c>
      <c r="M22" s="441"/>
      <c r="N22" s="441"/>
      <c r="O22" s="441"/>
      <c r="P22" s="442"/>
      <c r="Q22" s="451" t="s">
        <v>163</v>
      </c>
      <c r="R22" s="452"/>
      <c r="S22" s="452"/>
      <c r="T22" s="452"/>
      <c r="U22" s="452"/>
      <c r="V22" s="467"/>
      <c r="W22" s="469" t="s">
        <v>164</v>
      </c>
      <c r="X22" s="458"/>
      <c r="Y22" s="459"/>
      <c r="Z22" s="466" t="s">
        <v>1</v>
      </c>
      <c r="AA22" s="441"/>
      <c r="AB22" s="441"/>
      <c r="AC22" s="441"/>
      <c r="AD22" s="441"/>
      <c r="AE22" s="441"/>
      <c r="AF22" s="441"/>
      <c r="AG22" s="442"/>
      <c r="AH22" s="440" t="s">
        <v>165</v>
      </c>
      <c r="AI22" s="441"/>
      <c r="AJ22" s="441"/>
      <c r="AK22" s="441"/>
      <c r="AL22" s="442"/>
      <c r="AM22" s="440" t="s">
        <v>166</v>
      </c>
      <c r="AN22" s="446"/>
      <c r="AO22" s="446"/>
      <c r="AP22" s="446"/>
      <c r="AQ22" s="446"/>
      <c r="AR22" s="447"/>
      <c r="AS22" s="451" t="s">
        <v>163</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x14ac:dyDescent="0.15">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167</v>
      </c>
      <c r="AZ23" s="421"/>
      <c r="BA23" s="421"/>
      <c r="BB23" s="421"/>
      <c r="BC23" s="421"/>
      <c r="BD23" s="421"/>
      <c r="BE23" s="421"/>
      <c r="BF23" s="421"/>
      <c r="BG23" s="421"/>
      <c r="BH23" s="421"/>
      <c r="BI23" s="421"/>
      <c r="BJ23" s="421"/>
      <c r="BK23" s="421"/>
      <c r="BL23" s="421"/>
      <c r="BM23" s="422"/>
      <c r="BN23" s="428">
        <v>7255028</v>
      </c>
      <c r="BO23" s="429"/>
      <c r="BP23" s="429"/>
      <c r="BQ23" s="429"/>
      <c r="BR23" s="429"/>
      <c r="BS23" s="429"/>
      <c r="BT23" s="429"/>
      <c r="BU23" s="430"/>
      <c r="BV23" s="428">
        <v>7199574</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x14ac:dyDescent="0.2">
      <c r="A24" s="187"/>
      <c r="B24" s="460"/>
      <c r="C24" s="461"/>
      <c r="D24" s="462"/>
      <c r="E24" s="401" t="s">
        <v>168</v>
      </c>
      <c r="F24" s="402"/>
      <c r="G24" s="402"/>
      <c r="H24" s="402"/>
      <c r="I24" s="402"/>
      <c r="J24" s="402"/>
      <c r="K24" s="403"/>
      <c r="L24" s="404">
        <v>1</v>
      </c>
      <c r="M24" s="405"/>
      <c r="N24" s="405"/>
      <c r="O24" s="405"/>
      <c r="P24" s="406"/>
      <c r="Q24" s="404">
        <v>8280</v>
      </c>
      <c r="R24" s="405"/>
      <c r="S24" s="405"/>
      <c r="T24" s="405"/>
      <c r="U24" s="405"/>
      <c r="V24" s="406"/>
      <c r="W24" s="470"/>
      <c r="X24" s="461"/>
      <c r="Y24" s="462"/>
      <c r="Z24" s="401" t="s">
        <v>169</v>
      </c>
      <c r="AA24" s="402"/>
      <c r="AB24" s="402"/>
      <c r="AC24" s="402"/>
      <c r="AD24" s="402"/>
      <c r="AE24" s="402"/>
      <c r="AF24" s="402"/>
      <c r="AG24" s="403"/>
      <c r="AH24" s="404">
        <v>185</v>
      </c>
      <c r="AI24" s="405"/>
      <c r="AJ24" s="405"/>
      <c r="AK24" s="405"/>
      <c r="AL24" s="406"/>
      <c r="AM24" s="404">
        <v>504125</v>
      </c>
      <c r="AN24" s="405"/>
      <c r="AO24" s="405"/>
      <c r="AP24" s="405"/>
      <c r="AQ24" s="405"/>
      <c r="AR24" s="406"/>
      <c r="AS24" s="404">
        <v>2725</v>
      </c>
      <c r="AT24" s="405"/>
      <c r="AU24" s="405"/>
      <c r="AV24" s="405"/>
      <c r="AW24" s="405"/>
      <c r="AX24" s="407"/>
      <c r="AY24" s="395" t="s">
        <v>170</v>
      </c>
      <c r="AZ24" s="396"/>
      <c r="BA24" s="396"/>
      <c r="BB24" s="396"/>
      <c r="BC24" s="396"/>
      <c r="BD24" s="396"/>
      <c r="BE24" s="396"/>
      <c r="BF24" s="396"/>
      <c r="BG24" s="396"/>
      <c r="BH24" s="396"/>
      <c r="BI24" s="396"/>
      <c r="BJ24" s="396"/>
      <c r="BK24" s="396"/>
      <c r="BL24" s="396"/>
      <c r="BM24" s="397"/>
      <c r="BN24" s="428">
        <v>6763463</v>
      </c>
      <c r="BO24" s="429"/>
      <c r="BP24" s="429"/>
      <c r="BQ24" s="429"/>
      <c r="BR24" s="429"/>
      <c r="BS24" s="429"/>
      <c r="BT24" s="429"/>
      <c r="BU24" s="430"/>
      <c r="BV24" s="428">
        <v>6785252</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x14ac:dyDescent="0.15">
      <c r="A25" s="187"/>
      <c r="B25" s="460"/>
      <c r="C25" s="461"/>
      <c r="D25" s="462"/>
      <c r="E25" s="401" t="s">
        <v>171</v>
      </c>
      <c r="F25" s="402"/>
      <c r="G25" s="402"/>
      <c r="H25" s="402"/>
      <c r="I25" s="402"/>
      <c r="J25" s="402"/>
      <c r="K25" s="403"/>
      <c r="L25" s="404">
        <v>1</v>
      </c>
      <c r="M25" s="405"/>
      <c r="N25" s="405"/>
      <c r="O25" s="405"/>
      <c r="P25" s="406"/>
      <c r="Q25" s="404">
        <v>6270</v>
      </c>
      <c r="R25" s="405"/>
      <c r="S25" s="405"/>
      <c r="T25" s="405"/>
      <c r="U25" s="405"/>
      <c r="V25" s="406"/>
      <c r="W25" s="470"/>
      <c r="X25" s="461"/>
      <c r="Y25" s="462"/>
      <c r="Z25" s="401" t="s">
        <v>172</v>
      </c>
      <c r="AA25" s="402"/>
      <c r="AB25" s="402"/>
      <c r="AC25" s="402"/>
      <c r="AD25" s="402"/>
      <c r="AE25" s="402"/>
      <c r="AF25" s="402"/>
      <c r="AG25" s="403"/>
      <c r="AH25" s="404" t="s">
        <v>128</v>
      </c>
      <c r="AI25" s="405"/>
      <c r="AJ25" s="405"/>
      <c r="AK25" s="405"/>
      <c r="AL25" s="406"/>
      <c r="AM25" s="404" t="s">
        <v>128</v>
      </c>
      <c r="AN25" s="405"/>
      <c r="AO25" s="405"/>
      <c r="AP25" s="405"/>
      <c r="AQ25" s="405"/>
      <c r="AR25" s="406"/>
      <c r="AS25" s="404" t="s">
        <v>128</v>
      </c>
      <c r="AT25" s="405"/>
      <c r="AU25" s="405"/>
      <c r="AV25" s="405"/>
      <c r="AW25" s="405"/>
      <c r="AX25" s="407"/>
      <c r="AY25" s="420" t="s">
        <v>173</v>
      </c>
      <c r="AZ25" s="421"/>
      <c r="BA25" s="421"/>
      <c r="BB25" s="421"/>
      <c r="BC25" s="421"/>
      <c r="BD25" s="421"/>
      <c r="BE25" s="421"/>
      <c r="BF25" s="421"/>
      <c r="BG25" s="421"/>
      <c r="BH25" s="421"/>
      <c r="BI25" s="421"/>
      <c r="BJ25" s="421"/>
      <c r="BK25" s="421"/>
      <c r="BL25" s="421"/>
      <c r="BM25" s="422"/>
      <c r="BN25" s="423">
        <v>1763713</v>
      </c>
      <c r="BO25" s="424"/>
      <c r="BP25" s="424"/>
      <c r="BQ25" s="424"/>
      <c r="BR25" s="424"/>
      <c r="BS25" s="424"/>
      <c r="BT25" s="424"/>
      <c r="BU25" s="425"/>
      <c r="BV25" s="423">
        <v>2167300</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x14ac:dyDescent="0.15">
      <c r="A26" s="187"/>
      <c r="B26" s="460"/>
      <c r="C26" s="461"/>
      <c r="D26" s="462"/>
      <c r="E26" s="401" t="s">
        <v>174</v>
      </c>
      <c r="F26" s="402"/>
      <c r="G26" s="402"/>
      <c r="H26" s="402"/>
      <c r="I26" s="402"/>
      <c r="J26" s="402"/>
      <c r="K26" s="403"/>
      <c r="L26" s="404">
        <v>1</v>
      </c>
      <c r="M26" s="405"/>
      <c r="N26" s="405"/>
      <c r="O26" s="405"/>
      <c r="P26" s="406"/>
      <c r="Q26" s="404">
        <v>5220</v>
      </c>
      <c r="R26" s="405"/>
      <c r="S26" s="405"/>
      <c r="T26" s="405"/>
      <c r="U26" s="405"/>
      <c r="V26" s="406"/>
      <c r="W26" s="470"/>
      <c r="X26" s="461"/>
      <c r="Y26" s="462"/>
      <c r="Z26" s="401" t="s">
        <v>175</v>
      </c>
      <c r="AA26" s="483"/>
      <c r="AB26" s="483"/>
      <c r="AC26" s="483"/>
      <c r="AD26" s="483"/>
      <c r="AE26" s="483"/>
      <c r="AF26" s="483"/>
      <c r="AG26" s="484"/>
      <c r="AH26" s="404">
        <v>12</v>
      </c>
      <c r="AI26" s="405"/>
      <c r="AJ26" s="405"/>
      <c r="AK26" s="405"/>
      <c r="AL26" s="406"/>
      <c r="AM26" s="404">
        <v>29448</v>
      </c>
      <c r="AN26" s="405"/>
      <c r="AO26" s="405"/>
      <c r="AP26" s="405"/>
      <c r="AQ26" s="405"/>
      <c r="AR26" s="406"/>
      <c r="AS26" s="404">
        <v>2454</v>
      </c>
      <c r="AT26" s="405"/>
      <c r="AU26" s="405"/>
      <c r="AV26" s="405"/>
      <c r="AW26" s="405"/>
      <c r="AX26" s="407"/>
      <c r="AY26" s="437" t="s">
        <v>176</v>
      </c>
      <c r="AZ26" s="438"/>
      <c r="BA26" s="438"/>
      <c r="BB26" s="438"/>
      <c r="BC26" s="438"/>
      <c r="BD26" s="438"/>
      <c r="BE26" s="438"/>
      <c r="BF26" s="438"/>
      <c r="BG26" s="438"/>
      <c r="BH26" s="438"/>
      <c r="BI26" s="438"/>
      <c r="BJ26" s="438"/>
      <c r="BK26" s="438"/>
      <c r="BL26" s="438"/>
      <c r="BM26" s="439"/>
      <c r="BN26" s="428" t="s">
        <v>144</v>
      </c>
      <c r="BO26" s="429"/>
      <c r="BP26" s="429"/>
      <c r="BQ26" s="429"/>
      <c r="BR26" s="429"/>
      <c r="BS26" s="429"/>
      <c r="BT26" s="429"/>
      <c r="BU26" s="430"/>
      <c r="BV26" s="428" t="s">
        <v>128</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x14ac:dyDescent="0.2">
      <c r="A27" s="187"/>
      <c r="B27" s="460"/>
      <c r="C27" s="461"/>
      <c r="D27" s="462"/>
      <c r="E27" s="401" t="s">
        <v>177</v>
      </c>
      <c r="F27" s="402"/>
      <c r="G27" s="402"/>
      <c r="H27" s="402"/>
      <c r="I27" s="402"/>
      <c r="J27" s="402"/>
      <c r="K27" s="403"/>
      <c r="L27" s="404">
        <v>1</v>
      </c>
      <c r="M27" s="405"/>
      <c r="N27" s="405"/>
      <c r="O27" s="405"/>
      <c r="P27" s="406"/>
      <c r="Q27" s="404">
        <v>3110</v>
      </c>
      <c r="R27" s="405"/>
      <c r="S27" s="405"/>
      <c r="T27" s="405"/>
      <c r="U27" s="405"/>
      <c r="V27" s="406"/>
      <c r="W27" s="470"/>
      <c r="X27" s="461"/>
      <c r="Y27" s="462"/>
      <c r="Z27" s="401" t="s">
        <v>178</v>
      </c>
      <c r="AA27" s="402"/>
      <c r="AB27" s="402"/>
      <c r="AC27" s="402"/>
      <c r="AD27" s="402"/>
      <c r="AE27" s="402"/>
      <c r="AF27" s="402"/>
      <c r="AG27" s="403"/>
      <c r="AH27" s="404" t="s">
        <v>128</v>
      </c>
      <c r="AI27" s="405"/>
      <c r="AJ27" s="405"/>
      <c r="AK27" s="405"/>
      <c r="AL27" s="406"/>
      <c r="AM27" s="404" t="s">
        <v>128</v>
      </c>
      <c r="AN27" s="405"/>
      <c r="AO27" s="405"/>
      <c r="AP27" s="405"/>
      <c r="AQ27" s="405"/>
      <c r="AR27" s="406"/>
      <c r="AS27" s="404" t="s">
        <v>144</v>
      </c>
      <c r="AT27" s="405"/>
      <c r="AU27" s="405"/>
      <c r="AV27" s="405"/>
      <c r="AW27" s="405"/>
      <c r="AX27" s="407"/>
      <c r="AY27" s="434" t="s">
        <v>179</v>
      </c>
      <c r="AZ27" s="435"/>
      <c r="BA27" s="435"/>
      <c r="BB27" s="435"/>
      <c r="BC27" s="435"/>
      <c r="BD27" s="435"/>
      <c r="BE27" s="435"/>
      <c r="BF27" s="435"/>
      <c r="BG27" s="435"/>
      <c r="BH27" s="435"/>
      <c r="BI27" s="435"/>
      <c r="BJ27" s="435"/>
      <c r="BK27" s="435"/>
      <c r="BL27" s="435"/>
      <c r="BM27" s="436"/>
      <c r="BN27" s="431">
        <v>255503</v>
      </c>
      <c r="BO27" s="432"/>
      <c r="BP27" s="432"/>
      <c r="BQ27" s="432"/>
      <c r="BR27" s="432"/>
      <c r="BS27" s="432"/>
      <c r="BT27" s="432"/>
      <c r="BU27" s="433"/>
      <c r="BV27" s="431">
        <v>255479</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x14ac:dyDescent="0.15">
      <c r="A28" s="187"/>
      <c r="B28" s="460"/>
      <c r="C28" s="461"/>
      <c r="D28" s="462"/>
      <c r="E28" s="401" t="s">
        <v>180</v>
      </c>
      <c r="F28" s="402"/>
      <c r="G28" s="402"/>
      <c r="H28" s="402"/>
      <c r="I28" s="402"/>
      <c r="J28" s="402"/>
      <c r="K28" s="403"/>
      <c r="L28" s="404">
        <v>1</v>
      </c>
      <c r="M28" s="405"/>
      <c r="N28" s="405"/>
      <c r="O28" s="405"/>
      <c r="P28" s="406"/>
      <c r="Q28" s="404">
        <v>2610</v>
      </c>
      <c r="R28" s="405"/>
      <c r="S28" s="405"/>
      <c r="T28" s="405"/>
      <c r="U28" s="405"/>
      <c r="V28" s="406"/>
      <c r="W28" s="470"/>
      <c r="X28" s="461"/>
      <c r="Y28" s="462"/>
      <c r="Z28" s="401" t="s">
        <v>181</v>
      </c>
      <c r="AA28" s="402"/>
      <c r="AB28" s="402"/>
      <c r="AC28" s="402"/>
      <c r="AD28" s="402"/>
      <c r="AE28" s="402"/>
      <c r="AF28" s="402"/>
      <c r="AG28" s="403"/>
      <c r="AH28" s="404" t="s">
        <v>128</v>
      </c>
      <c r="AI28" s="405"/>
      <c r="AJ28" s="405"/>
      <c r="AK28" s="405"/>
      <c r="AL28" s="406"/>
      <c r="AM28" s="404" t="s">
        <v>128</v>
      </c>
      <c r="AN28" s="405"/>
      <c r="AO28" s="405"/>
      <c r="AP28" s="405"/>
      <c r="AQ28" s="405"/>
      <c r="AR28" s="406"/>
      <c r="AS28" s="404" t="s">
        <v>182</v>
      </c>
      <c r="AT28" s="405"/>
      <c r="AU28" s="405"/>
      <c r="AV28" s="405"/>
      <c r="AW28" s="405"/>
      <c r="AX28" s="407"/>
      <c r="AY28" s="411" t="s">
        <v>183</v>
      </c>
      <c r="AZ28" s="412"/>
      <c r="BA28" s="412"/>
      <c r="BB28" s="413"/>
      <c r="BC28" s="420" t="s">
        <v>47</v>
      </c>
      <c r="BD28" s="421"/>
      <c r="BE28" s="421"/>
      <c r="BF28" s="421"/>
      <c r="BG28" s="421"/>
      <c r="BH28" s="421"/>
      <c r="BI28" s="421"/>
      <c r="BJ28" s="421"/>
      <c r="BK28" s="421"/>
      <c r="BL28" s="421"/>
      <c r="BM28" s="422"/>
      <c r="BN28" s="423">
        <v>4734710</v>
      </c>
      <c r="BO28" s="424"/>
      <c r="BP28" s="424"/>
      <c r="BQ28" s="424"/>
      <c r="BR28" s="424"/>
      <c r="BS28" s="424"/>
      <c r="BT28" s="424"/>
      <c r="BU28" s="425"/>
      <c r="BV28" s="423">
        <v>5783354</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x14ac:dyDescent="0.15">
      <c r="A29" s="187"/>
      <c r="B29" s="460"/>
      <c r="C29" s="461"/>
      <c r="D29" s="462"/>
      <c r="E29" s="401" t="s">
        <v>184</v>
      </c>
      <c r="F29" s="402"/>
      <c r="G29" s="402"/>
      <c r="H29" s="402"/>
      <c r="I29" s="402"/>
      <c r="J29" s="402"/>
      <c r="K29" s="403"/>
      <c r="L29" s="404">
        <v>11</v>
      </c>
      <c r="M29" s="405"/>
      <c r="N29" s="405"/>
      <c r="O29" s="405"/>
      <c r="P29" s="406"/>
      <c r="Q29" s="404">
        <v>2510</v>
      </c>
      <c r="R29" s="405"/>
      <c r="S29" s="405"/>
      <c r="T29" s="405"/>
      <c r="U29" s="405"/>
      <c r="V29" s="406"/>
      <c r="W29" s="471"/>
      <c r="X29" s="472"/>
      <c r="Y29" s="473"/>
      <c r="Z29" s="401" t="s">
        <v>185</v>
      </c>
      <c r="AA29" s="402"/>
      <c r="AB29" s="402"/>
      <c r="AC29" s="402"/>
      <c r="AD29" s="402"/>
      <c r="AE29" s="402"/>
      <c r="AF29" s="402"/>
      <c r="AG29" s="403"/>
      <c r="AH29" s="404">
        <v>185</v>
      </c>
      <c r="AI29" s="405"/>
      <c r="AJ29" s="405"/>
      <c r="AK29" s="405"/>
      <c r="AL29" s="406"/>
      <c r="AM29" s="404">
        <v>504125</v>
      </c>
      <c r="AN29" s="405"/>
      <c r="AO29" s="405"/>
      <c r="AP29" s="405"/>
      <c r="AQ29" s="405"/>
      <c r="AR29" s="406"/>
      <c r="AS29" s="404">
        <v>2725</v>
      </c>
      <c r="AT29" s="405"/>
      <c r="AU29" s="405"/>
      <c r="AV29" s="405"/>
      <c r="AW29" s="405"/>
      <c r="AX29" s="407"/>
      <c r="AY29" s="414"/>
      <c r="AZ29" s="415"/>
      <c r="BA29" s="415"/>
      <c r="BB29" s="416"/>
      <c r="BC29" s="408" t="s">
        <v>186</v>
      </c>
      <c r="BD29" s="409"/>
      <c r="BE29" s="409"/>
      <c r="BF29" s="409"/>
      <c r="BG29" s="409"/>
      <c r="BH29" s="409"/>
      <c r="BI29" s="409"/>
      <c r="BJ29" s="409"/>
      <c r="BK29" s="409"/>
      <c r="BL29" s="409"/>
      <c r="BM29" s="410"/>
      <c r="BN29" s="428">
        <v>520533</v>
      </c>
      <c r="BO29" s="429"/>
      <c r="BP29" s="429"/>
      <c r="BQ29" s="429"/>
      <c r="BR29" s="429"/>
      <c r="BS29" s="429"/>
      <c r="BT29" s="429"/>
      <c r="BU29" s="430"/>
      <c r="BV29" s="428">
        <v>520480</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x14ac:dyDescent="0.2">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187</v>
      </c>
      <c r="X30" s="481"/>
      <c r="Y30" s="481"/>
      <c r="Z30" s="481"/>
      <c r="AA30" s="481"/>
      <c r="AB30" s="481"/>
      <c r="AC30" s="481"/>
      <c r="AD30" s="481"/>
      <c r="AE30" s="481"/>
      <c r="AF30" s="481"/>
      <c r="AG30" s="482"/>
      <c r="AH30" s="392">
        <v>88.5</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49</v>
      </c>
      <c r="BD30" s="396"/>
      <c r="BE30" s="396"/>
      <c r="BF30" s="396"/>
      <c r="BG30" s="396"/>
      <c r="BH30" s="396"/>
      <c r="BI30" s="396"/>
      <c r="BJ30" s="396"/>
      <c r="BK30" s="396"/>
      <c r="BL30" s="396"/>
      <c r="BM30" s="397"/>
      <c r="BN30" s="431">
        <v>7063337</v>
      </c>
      <c r="BO30" s="432"/>
      <c r="BP30" s="432"/>
      <c r="BQ30" s="432"/>
      <c r="BR30" s="432"/>
      <c r="BS30" s="432"/>
      <c r="BT30" s="432"/>
      <c r="BU30" s="433"/>
      <c r="BV30" s="431">
        <v>7801871</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1" t="s">
        <v>194</v>
      </c>
      <c r="D33" s="391"/>
      <c r="E33" s="390" t="s">
        <v>195</v>
      </c>
      <c r="F33" s="390"/>
      <c r="G33" s="390"/>
      <c r="H33" s="390"/>
      <c r="I33" s="390"/>
      <c r="J33" s="390"/>
      <c r="K33" s="390"/>
      <c r="L33" s="390"/>
      <c r="M33" s="390"/>
      <c r="N33" s="390"/>
      <c r="O33" s="390"/>
      <c r="P33" s="390"/>
      <c r="Q33" s="390"/>
      <c r="R33" s="390"/>
      <c r="S33" s="390"/>
      <c r="T33" s="216"/>
      <c r="U33" s="391" t="s">
        <v>196</v>
      </c>
      <c r="V33" s="391"/>
      <c r="W33" s="390" t="s">
        <v>197</v>
      </c>
      <c r="X33" s="390"/>
      <c r="Y33" s="390"/>
      <c r="Z33" s="390"/>
      <c r="AA33" s="390"/>
      <c r="AB33" s="390"/>
      <c r="AC33" s="390"/>
      <c r="AD33" s="390"/>
      <c r="AE33" s="390"/>
      <c r="AF33" s="390"/>
      <c r="AG33" s="390"/>
      <c r="AH33" s="390"/>
      <c r="AI33" s="390"/>
      <c r="AJ33" s="390"/>
      <c r="AK33" s="390"/>
      <c r="AL33" s="216"/>
      <c r="AM33" s="391" t="s">
        <v>194</v>
      </c>
      <c r="AN33" s="391"/>
      <c r="AO33" s="390" t="s">
        <v>195</v>
      </c>
      <c r="AP33" s="390"/>
      <c r="AQ33" s="390"/>
      <c r="AR33" s="390"/>
      <c r="AS33" s="390"/>
      <c r="AT33" s="390"/>
      <c r="AU33" s="390"/>
      <c r="AV33" s="390"/>
      <c r="AW33" s="390"/>
      <c r="AX33" s="390"/>
      <c r="AY33" s="390"/>
      <c r="AZ33" s="390"/>
      <c r="BA33" s="390"/>
      <c r="BB33" s="390"/>
      <c r="BC33" s="390"/>
      <c r="BD33" s="217"/>
      <c r="BE33" s="390" t="s">
        <v>198</v>
      </c>
      <c r="BF33" s="390"/>
      <c r="BG33" s="390" t="s">
        <v>199</v>
      </c>
      <c r="BH33" s="390"/>
      <c r="BI33" s="390"/>
      <c r="BJ33" s="390"/>
      <c r="BK33" s="390"/>
      <c r="BL33" s="390"/>
      <c r="BM33" s="390"/>
      <c r="BN33" s="390"/>
      <c r="BO33" s="390"/>
      <c r="BP33" s="390"/>
      <c r="BQ33" s="390"/>
      <c r="BR33" s="390"/>
      <c r="BS33" s="390"/>
      <c r="BT33" s="390"/>
      <c r="BU33" s="390"/>
      <c r="BV33" s="217"/>
      <c r="BW33" s="391" t="s">
        <v>198</v>
      </c>
      <c r="BX33" s="391"/>
      <c r="BY33" s="390" t="s">
        <v>200</v>
      </c>
      <c r="BZ33" s="390"/>
      <c r="CA33" s="390"/>
      <c r="CB33" s="390"/>
      <c r="CC33" s="390"/>
      <c r="CD33" s="390"/>
      <c r="CE33" s="390"/>
      <c r="CF33" s="390"/>
      <c r="CG33" s="390"/>
      <c r="CH33" s="390"/>
      <c r="CI33" s="390"/>
      <c r="CJ33" s="390"/>
      <c r="CK33" s="390"/>
      <c r="CL33" s="390"/>
      <c r="CM33" s="390"/>
      <c r="CN33" s="216"/>
      <c r="CO33" s="391" t="s">
        <v>201</v>
      </c>
      <c r="CP33" s="391"/>
      <c r="CQ33" s="390" t="s">
        <v>202</v>
      </c>
      <c r="CR33" s="390"/>
      <c r="CS33" s="390"/>
      <c r="CT33" s="390"/>
      <c r="CU33" s="390"/>
      <c r="CV33" s="390"/>
      <c r="CW33" s="390"/>
      <c r="CX33" s="390"/>
      <c r="CY33" s="390"/>
      <c r="CZ33" s="390"/>
      <c r="DA33" s="390"/>
      <c r="DB33" s="390"/>
      <c r="DC33" s="390"/>
      <c r="DD33" s="390"/>
      <c r="DE33" s="390"/>
      <c r="DF33" s="216"/>
      <c r="DG33" s="389" t="s">
        <v>203</v>
      </c>
      <c r="DH33" s="389"/>
      <c r="DI33" s="218"/>
      <c r="DJ33" s="186"/>
      <c r="DK33" s="186"/>
      <c r="DL33" s="186"/>
      <c r="DM33" s="186"/>
      <c r="DN33" s="186"/>
      <c r="DO33" s="186"/>
    </row>
    <row r="34" spans="1:119" ht="32.25" customHeight="1" x14ac:dyDescent="0.15">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2</v>
      </c>
      <c r="V34" s="387"/>
      <c r="W34" s="386" t="str">
        <f>IF('各会計、関係団体の財政状況及び健全化判断比率'!B28="","",'各会計、関係団体の財政状況及び健全化判断比率'!B28)</f>
        <v>国民健康保険事業特別会計</v>
      </c>
      <c r="X34" s="386"/>
      <c r="Y34" s="386"/>
      <c r="Z34" s="386"/>
      <c r="AA34" s="386"/>
      <c r="AB34" s="386"/>
      <c r="AC34" s="386"/>
      <c r="AD34" s="386"/>
      <c r="AE34" s="386"/>
      <c r="AF34" s="386"/>
      <c r="AG34" s="386"/>
      <c r="AH34" s="386"/>
      <c r="AI34" s="386"/>
      <c r="AJ34" s="386"/>
      <c r="AK34" s="386"/>
      <c r="AL34" s="214"/>
      <c r="AM34" s="387">
        <f>IF(AO34="","",MAX(C34:D43,U34:V43)+1)</f>
        <v>5</v>
      </c>
      <c r="AN34" s="387"/>
      <c r="AO34" s="386" t="str">
        <f>IF('各会計、関係団体の財政状況及び健全化判断比率'!B31="","",'各会計、関係団体の財政状況及び健全化判断比率'!B31)</f>
        <v>水道事業会計</v>
      </c>
      <c r="AP34" s="386"/>
      <c r="AQ34" s="386"/>
      <c r="AR34" s="386"/>
      <c r="AS34" s="386"/>
      <c r="AT34" s="386"/>
      <c r="AU34" s="386"/>
      <c r="AV34" s="386"/>
      <c r="AW34" s="386"/>
      <c r="AX34" s="386"/>
      <c r="AY34" s="386"/>
      <c r="AZ34" s="386"/>
      <c r="BA34" s="386"/>
      <c r="BB34" s="386"/>
      <c r="BC34" s="386"/>
      <c r="BD34" s="214"/>
      <c r="BE34" s="387" t="str">
        <f>IF(BG34="","",MAX(C34:D43,U34:V43,AM34:AN43)+1)</f>
        <v/>
      </c>
      <c r="BF34" s="387"/>
      <c r="BG34" s="386"/>
      <c r="BH34" s="386"/>
      <c r="BI34" s="386"/>
      <c r="BJ34" s="386"/>
      <c r="BK34" s="386"/>
      <c r="BL34" s="386"/>
      <c r="BM34" s="386"/>
      <c r="BN34" s="386"/>
      <c r="BO34" s="386"/>
      <c r="BP34" s="386"/>
      <c r="BQ34" s="386"/>
      <c r="BR34" s="386"/>
      <c r="BS34" s="386"/>
      <c r="BT34" s="386"/>
      <c r="BU34" s="386"/>
      <c r="BV34" s="214"/>
      <c r="BW34" s="387">
        <f>IF(BY34="","",MAX(C34:D43,U34:V43,AM34:AN43,BE34:BF43)+1)</f>
        <v>7</v>
      </c>
      <c r="BX34" s="387"/>
      <c r="BY34" s="386" t="str">
        <f>IF('各会計、関係団体の財政状況及び健全化判断比率'!B68="","",'各会計、関係団体の財政状況及び健全化判断比率'!B68)</f>
        <v>亘理名取共立衛生処理組合</v>
      </c>
      <c r="BZ34" s="386"/>
      <c r="CA34" s="386"/>
      <c r="CB34" s="386"/>
      <c r="CC34" s="386"/>
      <c r="CD34" s="386"/>
      <c r="CE34" s="386"/>
      <c r="CF34" s="386"/>
      <c r="CG34" s="386"/>
      <c r="CH34" s="386"/>
      <c r="CI34" s="386"/>
      <c r="CJ34" s="386"/>
      <c r="CK34" s="386"/>
      <c r="CL34" s="386"/>
      <c r="CM34" s="386"/>
      <c r="CN34" s="214"/>
      <c r="CO34" s="387" t="str">
        <f>IF(CQ34="","",MAX(C34:D43,U34:V43,AM34:AN43,BE34:BF43,BW34:BX43)+1)</f>
        <v/>
      </c>
      <c r="CP34" s="387"/>
      <c r="CQ34" s="386" t="str">
        <f>IF('各会計、関係団体の財政状況及び健全化判断比率'!BS7="","",'各会計、関係団体の財政状況及び健全化判断比率'!BS7)</f>
        <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
      </c>
      <c r="DH34" s="388"/>
      <c r="DI34" s="218"/>
      <c r="DJ34" s="186"/>
      <c r="DK34" s="186"/>
      <c r="DL34" s="186"/>
      <c r="DM34" s="186"/>
      <c r="DN34" s="186"/>
      <c r="DO34" s="186"/>
    </row>
    <row r="35" spans="1:119" ht="32.25" customHeight="1" x14ac:dyDescent="0.15">
      <c r="A35" s="187"/>
      <c r="B35" s="213"/>
      <c r="C35" s="387" t="str">
        <f>IF(E35="","",C34+1)</f>
        <v/>
      </c>
      <c r="D35" s="387"/>
      <c r="E35" s="386" t="str">
        <f>IF('各会計、関係団体の財政状況及び健全化判断比率'!B8="","",'各会計、関係団体の財政状況及び健全化判断比率'!B8)</f>
        <v/>
      </c>
      <c r="F35" s="386"/>
      <c r="G35" s="386"/>
      <c r="H35" s="386"/>
      <c r="I35" s="386"/>
      <c r="J35" s="386"/>
      <c r="K35" s="386"/>
      <c r="L35" s="386"/>
      <c r="M35" s="386"/>
      <c r="N35" s="386"/>
      <c r="O35" s="386"/>
      <c r="P35" s="386"/>
      <c r="Q35" s="386"/>
      <c r="R35" s="386"/>
      <c r="S35" s="386"/>
      <c r="T35" s="214"/>
      <c r="U35" s="387">
        <f>IF(W35="","",U34+1)</f>
        <v>3</v>
      </c>
      <c r="V35" s="387"/>
      <c r="W35" s="386" t="str">
        <f>IF('各会計、関係団体の財政状況及び健全化判断比率'!B29="","",'各会計、関係団体の財政状況及び健全化判断比率'!B29)</f>
        <v>介護保険事業特別会計</v>
      </c>
      <c r="X35" s="386"/>
      <c r="Y35" s="386"/>
      <c r="Z35" s="386"/>
      <c r="AA35" s="386"/>
      <c r="AB35" s="386"/>
      <c r="AC35" s="386"/>
      <c r="AD35" s="386"/>
      <c r="AE35" s="386"/>
      <c r="AF35" s="386"/>
      <c r="AG35" s="386"/>
      <c r="AH35" s="386"/>
      <c r="AI35" s="386"/>
      <c r="AJ35" s="386"/>
      <c r="AK35" s="386"/>
      <c r="AL35" s="214"/>
      <c r="AM35" s="387">
        <f t="shared" ref="AM35:AM43" si="0">IF(AO35="","",AM34+1)</f>
        <v>6</v>
      </c>
      <c r="AN35" s="387"/>
      <c r="AO35" s="386" t="str">
        <f>IF('各会計、関係団体の財政状況及び健全化判断比率'!B32="","",'各会計、関係団体の財政状況及び健全化判断比率'!B32)</f>
        <v>下水道事業会計</v>
      </c>
      <c r="AP35" s="386"/>
      <c r="AQ35" s="386"/>
      <c r="AR35" s="386"/>
      <c r="AS35" s="386"/>
      <c r="AT35" s="386"/>
      <c r="AU35" s="386"/>
      <c r="AV35" s="386"/>
      <c r="AW35" s="386"/>
      <c r="AX35" s="386"/>
      <c r="AY35" s="386"/>
      <c r="AZ35" s="386"/>
      <c r="BA35" s="386"/>
      <c r="BB35" s="386"/>
      <c r="BC35" s="386"/>
      <c r="BD35" s="214"/>
      <c r="BE35" s="387" t="str">
        <f t="shared" ref="BE35:BE43" si="1">IF(BG35="","",BE34+1)</f>
        <v/>
      </c>
      <c r="BF35" s="387"/>
      <c r="BG35" s="386"/>
      <c r="BH35" s="386"/>
      <c r="BI35" s="386"/>
      <c r="BJ35" s="386"/>
      <c r="BK35" s="386"/>
      <c r="BL35" s="386"/>
      <c r="BM35" s="386"/>
      <c r="BN35" s="386"/>
      <c r="BO35" s="386"/>
      <c r="BP35" s="386"/>
      <c r="BQ35" s="386"/>
      <c r="BR35" s="386"/>
      <c r="BS35" s="386"/>
      <c r="BT35" s="386"/>
      <c r="BU35" s="386"/>
      <c r="BV35" s="214"/>
      <c r="BW35" s="387">
        <f t="shared" ref="BW35:BW43" si="2">IF(BY35="","",BW34+1)</f>
        <v>8</v>
      </c>
      <c r="BX35" s="387"/>
      <c r="BY35" s="386" t="str">
        <f>IF('各会計、関係団体の財政状況及び健全化判断比率'!B69="","",'各会計、関係団体の財政状況及び健全化判断比率'!B69)</f>
        <v>宮城県市町村職員退職手当組合</v>
      </c>
      <c r="BZ35" s="386"/>
      <c r="CA35" s="386"/>
      <c r="CB35" s="386"/>
      <c r="CC35" s="386"/>
      <c r="CD35" s="386"/>
      <c r="CE35" s="386"/>
      <c r="CF35" s="386"/>
      <c r="CG35" s="386"/>
      <c r="CH35" s="386"/>
      <c r="CI35" s="386"/>
      <c r="CJ35" s="386"/>
      <c r="CK35" s="386"/>
      <c r="CL35" s="386"/>
      <c r="CM35" s="386"/>
      <c r="CN35" s="214"/>
      <c r="CO35" s="387" t="str">
        <f t="shared" ref="CO35:CO43" si="3">IF(CQ35="","",CO34+1)</f>
        <v/>
      </c>
      <c r="CP35" s="387"/>
      <c r="CQ35" s="386" t="str">
        <f>IF('各会計、関係団体の財政状況及び健全化判断比率'!BS8="","",'各会計、関係団体の財政状況及び健全化判断比率'!BS8)</f>
        <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x14ac:dyDescent="0.15">
      <c r="A36" s="187"/>
      <c r="B36" s="213"/>
      <c r="C36" s="387" t="str">
        <f>IF(E36="","",C35+1)</f>
        <v/>
      </c>
      <c r="D36" s="387"/>
      <c r="E36" s="386" t="str">
        <f>IF('各会計、関係団体の財政状況及び健全化判断比率'!B9="","",'各会計、関係団体の財政状況及び健全化判断比率'!B9)</f>
        <v/>
      </c>
      <c r="F36" s="386"/>
      <c r="G36" s="386"/>
      <c r="H36" s="386"/>
      <c r="I36" s="386"/>
      <c r="J36" s="386"/>
      <c r="K36" s="386"/>
      <c r="L36" s="386"/>
      <c r="M36" s="386"/>
      <c r="N36" s="386"/>
      <c r="O36" s="386"/>
      <c r="P36" s="386"/>
      <c r="Q36" s="386"/>
      <c r="R36" s="386"/>
      <c r="S36" s="386"/>
      <c r="T36" s="214"/>
      <c r="U36" s="387">
        <f t="shared" ref="U36:U43" si="4">IF(W36="","",U35+1)</f>
        <v>4</v>
      </c>
      <c r="V36" s="387"/>
      <c r="W36" s="386" t="str">
        <f>IF('各会計、関係団体の財政状況及び健全化判断比率'!B30="","",'各会計、関係団体の財政状況及び健全化判断比率'!B30)</f>
        <v>後期高齢者医療特別会計</v>
      </c>
      <c r="X36" s="386"/>
      <c r="Y36" s="386"/>
      <c r="Z36" s="386"/>
      <c r="AA36" s="386"/>
      <c r="AB36" s="386"/>
      <c r="AC36" s="386"/>
      <c r="AD36" s="386"/>
      <c r="AE36" s="386"/>
      <c r="AF36" s="386"/>
      <c r="AG36" s="386"/>
      <c r="AH36" s="386"/>
      <c r="AI36" s="386"/>
      <c r="AJ36" s="386"/>
      <c r="AK36" s="386"/>
      <c r="AL36" s="214"/>
      <c r="AM36" s="387" t="str">
        <f t="shared" si="0"/>
        <v/>
      </c>
      <c r="AN36" s="387"/>
      <c r="AO36" s="386"/>
      <c r="AP36" s="386"/>
      <c r="AQ36" s="386"/>
      <c r="AR36" s="386"/>
      <c r="AS36" s="386"/>
      <c r="AT36" s="386"/>
      <c r="AU36" s="386"/>
      <c r="AV36" s="386"/>
      <c r="AW36" s="386"/>
      <c r="AX36" s="386"/>
      <c r="AY36" s="386"/>
      <c r="AZ36" s="386"/>
      <c r="BA36" s="386"/>
      <c r="BB36" s="386"/>
      <c r="BC36" s="386"/>
      <c r="BD36" s="214"/>
      <c r="BE36" s="387" t="str">
        <f t="shared" si="1"/>
        <v/>
      </c>
      <c r="BF36" s="387"/>
      <c r="BG36" s="386"/>
      <c r="BH36" s="386"/>
      <c r="BI36" s="386"/>
      <c r="BJ36" s="386"/>
      <c r="BK36" s="386"/>
      <c r="BL36" s="386"/>
      <c r="BM36" s="386"/>
      <c r="BN36" s="386"/>
      <c r="BO36" s="386"/>
      <c r="BP36" s="386"/>
      <c r="BQ36" s="386"/>
      <c r="BR36" s="386"/>
      <c r="BS36" s="386"/>
      <c r="BT36" s="386"/>
      <c r="BU36" s="386"/>
      <c r="BV36" s="214"/>
      <c r="BW36" s="387">
        <f t="shared" si="2"/>
        <v>9</v>
      </c>
      <c r="BX36" s="387"/>
      <c r="BY36" s="386" t="str">
        <f>IF('各会計、関係団体の財政状況及び健全化判断比率'!B70="","",'各会計、関係団体の財政状況及び健全化判断比率'!B70)</f>
        <v>宮城県市町村非常勤消防団員補償報償組合</v>
      </c>
      <c r="BZ36" s="386"/>
      <c r="CA36" s="386"/>
      <c r="CB36" s="386"/>
      <c r="CC36" s="386"/>
      <c r="CD36" s="386"/>
      <c r="CE36" s="386"/>
      <c r="CF36" s="386"/>
      <c r="CG36" s="386"/>
      <c r="CH36" s="386"/>
      <c r="CI36" s="386"/>
      <c r="CJ36" s="386"/>
      <c r="CK36" s="386"/>
      <c r="CL36" s="386"/>
      <c r="CM36" s="386"/>
      <c r="CN36" s="214"/>
      <c r="CO36" s="387" t="str">
        <f t="shared" si="3"/>
        <v/>
      </c>
      <c r="CP36" s="387"/>
      <c r="CQ36" s="386" t="str">
        <f>IF('各会計、関係団体の財政状況及び健全化判断比率'!BS9="","",'各会計、関係団体の財政状況及び健全化判断比率'!BS9)</f>
        <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x14ac:dyDescent="0.15">
      <c r="A37" s="187"/>
      <c r="B37" s="213"/>
      <c r="C37" s="387" t="str">
        <f>IF(E37="","",C36+1)</f>
        <v/>
      </c>
      <c r="D37" s="387"/>
      <c r="E37" s="386" t="str">
        <f>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214"/>
      <c r="U37" s="387" t="str">
        <f t="shared" si="4"/>
        <v/>
      </c>
      <c r="V37" s="387"/>
      <c r="W37" s="386"/>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t="str">
        <f t="shared" si="1"/>
        <v/>
      </c>
      <c r="BF37" s="387"/>
      <c r="BG37" s="386"/>
      <c r="BH37" s="386"/>
      <c r="BI37" s="386"/>
      <c r="BJ37" s="386"/>
      <c r="BK37" s="386"/>
      <c r="BL37" s="386"/>
      <c r="BM37" s="386"/>
      <c r="BN37" s="386"/>
      <c r="BO37" s="386"/>
      <c r="BP37" s="386"/>
      <c r="BQ37" s="386"/>
      <c r="BR37" s="386"/>
      <c r="BS37" s="386"/>
      <c r="BT37" s="386"/>
      <c r="BU37" s="386"/>
      <c r="BV37" s="214"/>
      <c r="BW37" s="387">
        <f t="shared" si="2"/>
        <v>10</v>
      </c>
      <c r="BX37" s="387"/>
      <c r="BY37" s="386" t="str">
        <f>IF('各会計、関係団体の財政状況及び健全化判断比率'!B71="","",'各会計、関係団体の財政状況及び健全化判断比率'!B71)</f>
        <v>亘理地区行政事務組合</v>
      </c>
      <c r="BZ37" s="386"/>
      <c r="CA37" s="386"/>
      <c r="CB37" s="386"/>
      <c r="CC37" s="386"/>
      <c r="CD37" s="386"/>
      <c r="CE37" s="386"/>
      <c r="CF37" s="386"/>
      <c r="CG37" s="386"/>
      <c r="CH37" s="386"/>
      <c r="CI37" s="386"/>
      <c r="CJ37" s="386"/>
      <c r="CK37" s="386"/>
      <c r="CL37" s="386"/>
      <c r="CM37" s="386"/>
      <c r="CN37" s="214"/>
      <c r="CO37" s="387" t="str">
        <f t="shared" si="3"/>
        <v/>
      </c>
      <c r="CP37" s="387"/>
      <c r="CQ37" s="386" t="str">
        <f>IF('各会計、関係団体の財政状況及び健全化判断比率'!BS10="","",'各会計、関係団体の財政状況及び健全化判断比率'!BS10)</f>
        <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x14ac:dyDescent="0.15">
      <c r="A38" s="187"/>
      <c r="B38" s="213"/>
      <c r="C38" s="387" t="str">
        <f t="shared" ref="C38:C43" si="5">IF(E38="","",C37+1)</f>
        <v/>
      </c>
      <c r="D38" s="387"/>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f t="shared" si="2"/>
        <v>11</v>
      </c>
      <c r="BX38" s="387"/>
      <c r="BY38" s="386" t="str">
        <f>IF('各会計、関係団体の財政状況及び健全化判断比率'!B72="","",'各会計、関係団体の財政状況及び健全化判断比率'!B72)</f>
        <v>宮城県市町村自治振興センター</v>
      </c>
      <c r="BZ38" s="386"/>
      <c r="CA38" s="386"/>
      <c r="CB38" s="386"/>
      <c r="CC38" s="386"/>
      <c r="CD38" s="386"/>
      <c r="CE38" s="386"/>
      <c r="CF38" s="386"/>
      <c r="CG38" s="386"/>
      <c r="CH38" s="386"/>
      <c r="CI38" s="386"/>
      <c r="CJ38" s="386"/>
      <c r="CK38" s="386"/>
      <c r="CL38" s="386"/>
      <c r="CM38" s="386"/>
      <c r="CN38" s="214"/>
      <c r="CO38" s="387" t="str">
        <f t="shared" si="3"/>
        <v/>
      </c>
      <c r="CP38" s="387"/>
      <c r="CQ38" s="386" t="str">
        <f>IF('各会計、関係団体の財政状況及び健全化判断比率'!BS11="","",'各会計、関係団体の財政状況及び健全化判断比率'!BS11)</f>
        <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x14ac:dyDescent="0.15">
      <c r="A39" s="187"/>
      <c r="B39" s="213"/>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f t="shared" si="2"/>
        <v>12</v>
      </c>
      <c r="BX39" s="387"/>
      <c r="BY39" s="386" t="str">
        <f>IF('各会計、関係団体の財政状況及び健全化判断比率'!B73="","",'各会計、関係団体の財政状況及び健全化判断比率'!B73)</f>
        <v>宮城県後期高齢者医療広域連合</v>
      </c>
      <c r="BZ39" s="386"/>
      <c r="CA39" s="386"/>
      <c r="CB39" s="386"/>
      <c r="CC39" s="386"/>
      <c r="CD39" s="386"/>
      <c r="CE39" s="386"/>
      <c r="CF39" s="386"/>
      <c r="CG39" s="386"/>
      <c r="CH39" s="386"/>
      <c r="CI39" s="386"/>
      <c r="CJ39" s="386"/>
      <c r="CK39" s="386"/>
      <c r="CL39" s="386"/>
      <c r="CM39" s="386"/>
      <c r="CN39" s="214"/>
      <c r="CO39" s="387" t="str">
        <f t="shared" si="3"/>
        <v/>
      </c>
      <c r="CP39" s="387"/>
      <c r="CQ39" s="386" t="str">
        <f>IF('各会計、関係団体の財政状況及び健全化判断比率'!BS12="","",'各会計、関係団体の財政状況及び健全化判断比率'!BS12)</f>
        <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x14ac:dyDescent="0.15">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f t="shared" si="2"/>
        <v>13</v>
      </c>
      <c r="BX40" s="387"/>
      <c r="BY40" s="386" t="str">
        <f>IF('各会計、関係団体の財政状況及び健全化判断比率'!B74="","",'各会計、関係団体の財政状況及び健全化判断比率'!B74)</f>
        <v>宮城県後期高齢者医療事業会計</v>
      </c>
      <c r="BZ40" s="386"/>
      <c r="CA40" s="386"/>
      <c r="CB40" s="386"/>
      <c r="CC40" s="386"/>
      <c r="CD40" s="386"/>
      <c r="CE40" s="386"/>
      <c r="CF40" s="386"/>
      <c r="CG40" s="386"/>
      <c r="CH40" s="386"/>
      <c r="CI40" s="386"/>
      <c r="CJ40" s="386"/>
      <c r="CK40" s="386"/>
      <c r="CL40" s="386"/>
      <c r="CM40" s="386"/>
      <c r="CN40" s="214"/>
      <c r="CO40" s="387" t="str">
        <f t="shared" si="3"/>
        <v/>
      </c>
      <c r="CP40" s="387"/>
      <c r="CQ40" s="386" t="str">
        <f>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x14ac:dyDescent="0.15">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t="str">
        <f t="shared" si="2"/>
        <v/>
      </c>
      <c r="BX41" s="387"/>
      <c r="BY41" s="386" t="str">
        <f>IF('各会計、関係団体の財政状況及び健全化判断比率'!B75="","",'各会計、関係団体の財政状況及び健全化判断比率'!B75)</f>
        <v/>
      </c>
      <c r="BZ41" s="386"/>
      <c r="CA41" s="386"/>
      <c r="CB41" s="386"/>
      <c r="CC41" s="386"/>
      <c r="CD41" s="386"/>
      <c r="CE41" s="386"/>
      <c r="CF41" s="386"/>
      <c r="CG41" s="386"/>
      <c r="CH41" s="386"/>
      <c r="CI41" s="386"/>
      <c r="CJ41" s="386"/>
      <c r="CK41" s="386"/>
      <c r="CL41" s="386"/>
      <c r="CM41" s="386"/>
      <c r="CN41" s="214"/>
      <c r="CO41" s="387" t="str">
        <f t="shared" si="3"/>
        <v/>
      </c>
      <c r="CP41" s="387"/>
      <c r="CQ41" s="386" t="str">
        <f>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x14ac:dyDescent="0.15">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t="str">
        <f t="shared" si="2"/>
        <v/>
      </c>
      <c r="BX42" s="387"/>
      <c r="BY42" s="386" t="str">
        <f>IF('各会計、関係団体の財政状況及び健全化判断比率'!B76="","",'各会計、関係団体の財政状況及び健全化判断比率'!B76)</f>
        <v/>
      </c>
      <c r="BZ42" s="386"/>
      <c r="CA42" s="386"/>
      <c r="CB42" s="386"/>
      <c r="CC42" s="386"/>
      <c r="CD42" s="386"/>
      <c r="CE42" s="386"/>
      <c r="CF42" s="386"/>
      <c r="CG42" s="386"/>
      <c r="CH42" s="386"/>
      <c r="CI42" s="386"/>
      <c r="CJ42" s="386"/>
      <c r="CK42" s="386"/>
      <c r="CL42" s="386"/>
      <c r="CM42" s="386"/>
      <c r="CN42" s="214"/>
      <c r="CO42" s="387" t="str">
        <f t="shared" si="3"/>
        <v/>
      </c>
      <c r="CP42" s="387"/>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x14ac:dyDescent="0.15">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t="str">
        <f t="shared" si="2"/>
        <v/>
      </c>
      <c r="BX43" s="387"/>
      <c r="BY43" s="386" t="str">
        <f>IF('各会計、関係団体の財政状況及び健全化判断比率'!B77="","",'各会計、関係団体の財政状況及び健全化判断比率'!B77)</f>
        <v/>
      </c>
      <c r="BZ43" s="386"/>
      <c r="CA43" s="386"/>
      <c r="CB43" s="386"/>
      <c r="CC43" s="386"/>
      <c r="CD43" s="386"/>
      <c r="CE43" s="386"/>
      <c r="CF43" s="386"/>
      <c r="CG43" s="386"/>
      <c r="CH43" s="386"/>
      <c r="CI43" s="386"/>
      <c r="CJ43" s="386"/>
      <c r="CK43" s="386"/>
      <c r="CL43" s="386"/>
      <c r="CM43" s="386"/>
      <c r="CN43" s="214"/>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208</v>
      </c>
    </row>
    <row r="50" spans="5:5" x14ac:dyDescent="0.15">
      <c r="E50" s="188" t="s">
        <v>209</v>
      </c>
    </row>
    <row r="51" spans="5:5" x14ac:dyDescent="0.15">
      <c r="E51" s="188" t="s">
        <v>210</v>
      </c>
    </row>
    <row r="52" spans="5:5" x14ac:dyDescent="0.15">
      <c r="E52" s="188" t="s">
        <v>211</v>
      </c>
    </row>
    <row r="53" spans="5:5" x14ac:dyDescent="0.15"/>
    <row r="54" spans="5:5" x14ac:dyDescent="0.15"/>
    <row r="55" spans="5:5" x14ac:dyDescent="0.15"/>
    <row r="56" spans="5:5" x14ac:dyDescent="0.15"/>
  </sheetData>
  <sheetProtection algorithmName="SHA-512" hashValue="HikC4Px5SOgm7F5Ilhng6P4s5TgS3aOjw3Xd5X7cqwSsSV6i+7r9+SY9DyMGJop5ktoNNt6SjDBCIiBTBZ/SaQ==" saltValue="6XUFz3g5xpMkcQ6MwZi5W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545</v>
      </c>
      <c r="G33" s="29" t="s">
        <v>546</v>
      </c>
      <c r="H33" s="29" t="s">
        <v>547</v>
      </c>
      <c r="I33" s="29" t="s">
        <v>548</v>
      </c>
      <c r="J33" s="30" t="s">
        <v>549</v>
      </c>
      <c r="K33" s="22"/>
      <c r="L33" s="22"/>
      <c r="M33" s="22"/>
      <c r="N33" s="22"/>
      <c r="O33" s="22"/>
      <c r="P33" s="22"/>
    </row>
    <row r="34" spans="1:16" ht="39" customHeight="1" x14ac:dyDescent="0.15">
      <c r="A34" s="22"/>
      <c r="B34" s="31"/>
      <c r="C34" s="1209" t="s">
        <v>554</v>
      </c>
      <c r="D34" s="1209"/>
      <c r="E34" s="1210"/>
      <c r="F34" s="32">
        <v>34.42</v>
      </c>
      <c r="G34" s="33">
        <v>64.3</v>
      </c>
      <c r="H34" s="33">
        <v>31.93</v>
      </c>
      <c r="I34" s="33">
        <v>18.5</v>
      </c>
      <c r="J34" s="34">
        <v>18</v>
      </c>
      <c r="K34" s="22"/>
      <c r="L34" s="22"/>
      <c r="M34" s="22"/>
      <c r="N34" s="22"/>
      <c r="O34" s="22"/>
      <c r="P34" s="22"/>
    </row>
    <row r="35" spans="1:16" ht="39" customHeight="1" x14ac:dyDescent="0.15">
      <c r="A35" s="22"/>
      <c r="B35" s="35"/>
      <c r="C35" s="1203" t="s">
        <v>555</v>
      </c>
      <c r="D35" s="1204"/>
      <c r="E35" s="1205"/>
      <c r="F35" s="36">
        <v>0</v>
      </c>
      <c r="G35" s="37">
        <v>0</v>
      </c>
      <c r="H35" s="37">
        <v>6.37</v>
      </c>
      <c r="I35" s="37">
        <v>7.5</v>
      </c>
      <c r="J35" s="38">
        <v>3.9</v>
      </c>
      <c r="K35" s="22"/>
      <c r="L35" s="22"/>
      <c r="M35" s="22"/>
      <c r="N35" s="22"/>
      <c r="O35" s="22"/>
      <c r="P35" s="22"/>
    </row>
    <row r="36" spans="1:16" ht="39" customHeight="1" x14ac:dyDescent="0.15">
      <c r="A36" s="22"/>
      <c r="B36" s="35"/>
      <c r="C36" s="1203" t="s">
        <v>556</v>
      </c>
      <c r="D36" s="1204"/>
      <c r="E36" s="1205"/>
      <c r="F36" s="36">
        <v>0.54</v>
      </c>
      <c r="G36" s="37">
        <v>1.54</v>
      </c>
      <c r="H36" s="37">
        <v>1.27</v>
      </c>
      <c r="I36" s="37">
        <v>2.2200000000000002</v>
      </c>
      <c r="J36" s="38">
        <v>2.81</v>
      </c>
      <c r="K36" s="22"/>
      <c r="L36" s="22"/>
      <c r="M36" s="22"/>
      <c r="N36" s="22"/>
      <c r="O36" s="22"/>
      <c r="P36" s="22"/>
    </row>
    <row r="37" spans="1:16" ht="39" customHeight="1" x14ac:dyDescent="0.15">
      <c r="A37" s="22"/>
      <c r="B37" s="35"/>
      <c r="C37" s="1203" t="s">
        <v>557</v>
      </c>
      <c r="D37" s="1204"/>
      <c r="E37" s="1205"/>
      <c r="F37" s="36">
        <v>0</v>
      </c>
      <c r="G37" s="37">
        <v>0.55000000000000004</v>
      </c>
      <c r="H37" s="37">
        <v>3.36</v>
      </c>
      <c r="I37" s="37">
        <v>3.78</v>
      </c>
      <c r="J37" s="38">
        <v>2.66</v>
      </c>
      <c r="K37" s="22"/>
      <c r="L37" s="22"/>
      <c r="M37" s="22"/>
      <c r="N37" s="22"/>
      <c r="O37" s="22"/>
      <c r="P37" s="22"/>
    </row>
    <row r="38" spans="1:16" ht="39" customHeight="1" x14ac:dyDescent="0.15">
      <c r="A38" s="22"/>
      <c r="B38" s="35"/>
      <c r="C38" s="1203" t="s">
        <v>558</v>
      </c>
      <c r="D38" s="1204"/>
      <c r="E38" s="1205"/>
      <c r="F38" s="36">
        <v>2.9</v>
      </c>
      <c r="G38" s="37">
        <v>3.87</v>
      </c>
      <c r="H38" s="37">
        <v>2.7</v>
      </c>
      <c r="I38" s="37">
        <v>1.26</v>
      </c>
      <c r="J38" s="38">
        <v>1.76</v>
      </c>
      <c r="K38" s="22"/>
      <c r="L38" s="22"/>
      <c r="M38" s="22"/>
      <c r="N38" s="22"/>
      <c r="O38" s="22"/>
      <c r="P38" s="22"/>
    </row>
    <row r="39" spans="1:16" ht="39" customHeight="1" x14ac:dyDescent="0.15">
      <c r="A39" s="22"/>
      <c r="B39" s="35"/>
      <c r="C39" s="1203" t="s">
        <v>559</v>
      </c>
      <c r="D39" s="1204"/>
      <c r="E39" s="1205"/>
      <c r="F39" s="36">
        <v>0.02</v>
      </c>
      <c r="G39" s="37">
        <v>0.06</v>
      </c>
      <c r="H39" s="37">
        <v>0.03</v>
      </c>
      <c r="I39" s="37">
        <v>0.04</v>
      </c>
      <c r="J39" s="38">
        <v>0.06</v>
      </c>
      <c r="K39" s="22"/>
      <c r="L39" s="22"/>
      <c r="M39" s="22"/>
      <c r="N39" s="22"/>
      <c r="O39" s="22"/>
      <c r="P39" s="22"/>
    </row>
    <row r="40" spans="1:16" ht="39" customHeight="1" x14ac:dyDescent="0.15">
      <c r="A40" s="22"/>
      <c r="B40" s="35"/>
      <c r="C40" s="1203"/>
      <c r="D40" s="1204"/>
      <c r="E40" s="1205"/>
      <c r="F40" s="36"/>
      <c r="G40" s="37"/>
      <c r="H40" s="37"/>
      <c r="I40" s="37"/>
      <c r="J40" s="38"/>
      <c r="K40" s="22"/>
      <c r="L40" s="22"/>
      <c r="M40" s="22"/>
      <c r="N40" s="22"/>
      <c r="O40" s="22"/>
      <c r="P40" s="22"/>
    </row>
    <row r="41" spans="1:16" ht="39" customHeight="1" x14ac:dyDescent="0.15">
      <c r="A41" s="22"/>
      <c r="B41" s="35"/>
      <c r="C41" s="1203"/>
      <c r="D41" s="1204"/>
      <c r="E41" s="1205"/>
      <c r="F41" s="36"/>
      <c r="G41" s="37"/>
      <c r="H41" s="37"/>
      <c r="I41" s="37"/>
      <c r="J41" s="38"/>
      <c r="K41" s="22"/>
      <c r="L41" s="22"/>
      <c r="M41" s="22"/>
      <c r="N41" s="22"/>
      <c r="O41" s="22"/>
      <c r="P41" s="22"/>
    </row>
    <row r="42" spans="1:16" ht="39" customHeight="1" x14ac:dyDescent="0.15">
      <c r="A42" s="22"/>
      <c r="B42" s="39"/>
      <c r="C42" s="1203" t="s">
        <v>560</v>
      </c>
      <c r="D42" s="1204"/>
      <c r="E42" s="1205"/>
      <c r="F42" s="36" t="s">
        <v>504</v>
      </c>
      <c r="G42" s="37" t="s">
        <v>504</v>
      </c>
      <c r="H42" s="37" t="s">
        <v>504</v>
      </c>
      <c r="I42" s="37" t="s">
        <v>504</v>
      </c>
      <c r="J42" s="38" t="s">
        <v>504</v>
      </c>
      <c r="K42" s="22"/>
      <c r="L42" s="22"/>
      <c r="M42" s="22"/>
      <c r="N42" s="22"/>
      <c r="O42" s="22"/>
      <c r="P42" s="22"/>
    </row>
    <row r="43" spans="1:16" ht="39" customHeight="1" thickBot="1" x14ac:dyDescent="0.2">
      <c r="A43" s="22"/>
      <c r="B43" s="40"/>
      <c r="C43" s="1206" t="s">
        <v>561</v>
      </c>
      <c r="D43" s="1207"/>
      <c r="E43" s="1208"/>
      <c r="F43" s="41" t="s">
        <v>504</v>
      </c>
      <c r="G43" s="42" t="s">
        <v>504</v>
      </c>
      <c r="H43" s="42" t="s">
        <v>504</v>
      </c>
      <c r="I43" s="42" t="s">
        <v>504</v>
      </c>
      <c r="J43" s="43" t="s">
        <v>504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TZ5B9DojH1Q0HzUzkIuv3O5tUDUX2FcWbqgbaIGXdbRg3lYmWeaskSDTwoELMmcVLuzI9RqS1Sq8DzzF2GPsqw==" saltValue="ixdHHs149GPN4QySAUvOP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545</v>
      </c>
      <c r="L44" s="56" t="s">
        <v>546</v>
      </c>
      <c r="M44" s="56" t="s">
        <v>547</v>
      </c>
      <c r="N44" s="56" t="s">
        <v>548</v>
      </c>
      <c r="O44" s="57" t="s">
        <v>549</v>
      </c>
      <c r="P44" s="48"/>
      <c r="Q44" s="48"/>
      <c r="R44" s="48"/>
      <c r="S44" s="48"/>
      <c r="T44" s="48"/>
      <c r="U44" s="48"/>
    </row>
    <row r="45" spans="1:21" ht="30.75" customHeight="1" x14ac:dyDescent="0.15">
      <c r="A45" s="48"/>
      <c r="B45" s="1229" t="s">
        <v>11</v>
      </c>
      <c r="C45" s="1230"/>
      <c r="D45" s="58"/>
      <c r="E45" s="1235" t="s">
        <v>12</v>
      </c>
      <c r="F45" s="1235"/>
      <c r="G45" s="1235"/>
      <c r="H45" s="1235"/>
      <c r="I45" s="1235"/>
      <c r="J45" s="1236"/>
      <c r="K45" s="59">
        <v>550</v>
      </c>
      <c r="L45" s="60">
        <v>527</v>
      </c>
      <c r="M45" s="60">
        <v>562</v>
      </c>
      <c r="N45" s="60">
        <v>550</v>
      </c>
      <c r="O45" s="61">
        <v>568</v>
      </c>
      <c r="P45" s="48"/>
      <c r="Q45" s="48"/>
      <c r="R45" s="48"/>
      <c r="S45" s="48"/>
      <c r="T45" s="48"/>
      <c r="U45" s="48"/>
    </row>
    <row r="46" spans="1:21" ht="30.75" customHeight="1" x14ac:dyDescent="0.15">
      <c r="A46" s="48"/>
      <c r="B46" s="1231"/>
      <c r="C46" s="1232"/>
      <c r="D46" s="62"/>
      <c r="E46" s="1213" t="s">
        <v>13</v>
      </c>
      <c r="F46" s="1213"/>
      <c r="G46" s="1213"/>
      <c r="H46" s="1213"/>
      <c r="I46" s="1213"/>
      <c r="J46" s="1214"/>
      <c r="K46" s="63" t="s">
        <v>504</v>
      </c>
      <c r="L46" s="64" t="s">
        <v>504</v>
      </c>
      <c r="M46" s="64" t="s">
        <v>504</v>
      </c>
      <c r="N46" s="64" t="s">
        <v>504</v>
      </c>
      <c r="O46" s="65" t="s">
        <v>504</v>
      </c>
      <c r="P46" s="48"/>
      <c r="Q46" s="48"/>
      <c r="R46" s="48"/>
      <c r="S46" s="48"/>
      <c r="T46" s="48"/>
      <c r="U46" s="48"/>
    </row>
    <row r="47" spans="1:21" ht="30.75" customHeight="1" x14ac:dyDescent="0.15">
      <c r="A47" s="48"/>
      <c r="B47" s="1231"/>
      <c r="C47" s="1232"/>
      <c r="D47" s="62"/>
      <c r="E47" s="1213" t="s">
        <v>14</v>
      </c>
      <c r="F47" s="1213"/>
      <c r="G47" s="1213"/>
      <c r="H47" s="1213"/>
      <c r="I47" s="1213"/>
      <c r="J47" s="1214"/>
      <c r="K47" s="63" t="s">
        <v>504</v>
      </c>
      <c r="L47" s="64" t="s">
        <v>504</v>
      </c>
      <c r="M47" s="64" t="s">
        <v>504</v>
      </c>
      <c r="N47" s="64" t="s">
        <v>504</v>
      </c>
      <c r="O47" s="65" t="s">
        <v>504</v>
      </c>
      <c r="P47" s="48"/>
      <c r="Q47" s="48"/>
      <c r="R47" s="48"/>
      <c r="S47" s="48"/>
      <c r="T47" s="48"/>
      <c r="U47" s="48"/>
    </row>
    <row r="48" spans="1:21" ht="30.75" customHeight="1" x14ac:dyDescent="0.15">
      <c r="A48" s="48"/>
      <c r="B48" s="1231"/>
      <c r="C48" s="1232"/>
      <c r="D48" s="62"/>
      <c r="E48" s="1213" t="s">
        <v>15</v>
      </c>
      <c r="F48" s="1213"/>
      <c r="G48" s="1213"/>
      <c r="H48" s="1213"/>
      <c r="I48" s="1213"/>
      <c r="J48" s="1214"/>
      <c r="K48" s="63">
        <v>430</v>
      </c>
      <c r="L48" s="64">
        <v>346</v>
      </c>
      <c r="M48" s="64">
        <v>362</v>
      </c>
      <c r="N48" s="64">
        <v>319</v>
      </c>
      <c r="O48" s="65">
        <v>305</v>
      </c>
      <c r="P48" s="48"/>
      <c r="Q48" s="48"/>
      <c r="R48" s="48"/>
      <c r="S48" s="48"/>
      <c r="T48" s="48"/>
      <c r="U48" s="48"/>
    </row>
    <row r="49" spans="1:21" ht="30.75" customHeight="1" x14ac:dyDescent="0.15">
      <c r="A49" s="48"/>
      <c r="B49" s="1231"/>
      <c r="C49" s="1232"/>
      <c r="D49" s="62"/>
      <c r="E49" s="1213" t="s">
        <v>16</v>
      </c>
      <c r="F49" s="1213"/>
      <c r="G49" s="1213"/>
      <c r="H49" s="1213"/>
      <c r="I49" s="1213"/>
      <c r="J49" s="1214"/>
      <c r="K49" s="63">
        <v>8</v>
      </c>
      <c r="L49" s="64">
        <v>7</v>
      </c>
      <c r="M49" s="64">
        <v>7</v>
      </c>
      <c r="N49" s="64">
        <v>6</v>
      </c>
      <c r="O49" s="65">
        <v>7</v>
      </c>
      <c r="P49" s="48"/>
      <c r="Q49" s="48"/>
      <c r="R49" s="48"/>
      <c r="S49" s="48"/>
      <c r="T49" s="48"/>
      <c r="U49" s="48"/>
    </row>
    <row r="50" spans="1:21" ht="30.75" customHeight="1" x14ac:dyDescent="0.15">
      <c r="A50" s="48"/>
      <c r="B50" s="1231"/>
      <c r="C50" s="1232"/>
      <c r="D50" s="62"/>
      <c r="E50" s="1213" t="s">
        <v>17</v>
      </c>
      <c r="F50" s="1213"/>
      <c r="G50" s="1213"/>
      <c r="H50" s="1213"/>
      <c r="I50" s="1213"/>
      <c r="J50" s="1214"/>
      <c r="K50" s="63">
        <v>65</v>
      </c>
      <c r="L50" s="64">
        <v>65</v>
      </c>
      <c r="M50" s="64">
        <v>65</v>
      </c>
      <c r="N50" s="64" t="s">
        <v>504</v>
      </c>
      <c r="O50" s="65" t="s">
        <v>504</v>
      </c>
      <c r="P50" s="48"/>
      <c r="Q50" s="48"/>
      <c r="R50" s="48"/>
      <c r="S50" s="48"/>
      <c r="T50" s="48"/>
      <c r="U50" s="48"/>
    </row>
    <row r="51" spans="1:21" ht="30.75" customHeight="1" x14ac:dyDescent="0.15">
      <c r="A51" s="48"/>
      <c r="B51" s="1233"/>
      <c r="C51" s="1234"/>
      <c r="D51" s="66"/>
      <c r="E51" s="1213" t="s">
        <v>18</v>
      </c>
      <c r="F51" s="1213"/>
      <c r="G51" s="1213"/>
      <c r="H51" s="1213"/>
      <c r="I51" s="1213"/>
      <c r="J51" s="1214"/>
      <c r="K51" s="63" t="s">
        <v>504</v>
      </c>
      <c r="L51" s="64" t="s">
        <v>504</v>
      </c>
      <c r="M51" s="64" t="s">
        <v>504</v>
      </c>
      <c r="N51" s="64" t="s">
        <v>504</v>
      </c>
      <c r="O51" s="65" t="s">
        <v>504</v>
      </c>
      <c r="P51" s="48"/>
      <c r="Q51" s="48"/>
      <c r="R51" s="48"/>
      <c r="S51" s="48"/>
      <c r="T51" s="48"/>
      <c r="U51" s="48"/>
    </row>
    <row r="52" spans="1:21" ht="30.75" customHeight="1" x14ac:dyDescent="0.15">
      <c r="A52" s="48"/>
      <c r="B52" s="1211" t="s">
        <v>19</v>
      </c>
      <c r="C52" s="1212"/>
      <c r="D52" s="66"/>
      <c r="E52" s="1213" t="s">
        <v>20</v>
      </c>
      <c r="F52" s="1213"/>
      <c r="G52" s="1213"/>
      <c r="H52" s="1213"/>
      <c r="I52" s="1213"/>
      <c r="J52" s="1214"/>
      <c r="K52" s="63">
        <v>573</v>
      </c>
      <c r="L52" s="64">
        <v>566</v>
      </c>
      <c r="M52" s="64">
        <v>553</v>
      </c>
      <c r="N52" s="64">
        <v>577</v>
      </c>
      <c r="O52" s="65">
        <v>582</v>
      </c>
      <c r="P52" s="48"/>
      <c r="Q52" s="48"/>
      <c r="R52" s="48"/>
      <c r="S52" s="48"/>
      <c r="T52" s="48"/>
      <c r="U52" s="48"/>
    </row>
    <row r="53" spans="1:21" ht="30.75" customHeight="1" thickBot="1" x14ac:dyDescent="0.2">
      <c r="A53" s="48"/>
      <c r="B53" s="1215" t="s">
        <v>21</v>
      </c>
      <c r="C53" s="1216"/>
      <c r="D53" s="67"/>
      <c r="E53" s="1217" t="s">
        <v>22</v>
      </c>
      <c r="F53" s="1217"/>
      <c r="G53" s="1217"/>
      <c r="H53" s="1217"/>
      <c r="I53" s="1217"/>
      <c r="J53" s="1218"/>
      <c r="K53" s="68">
        <v>480</v>
      </c>
      <c r="L53" s="69">
        <v>379</v>
      </c>
      <c r="M53" s="69">
        <v>443</v>
      </c>
      <c r="N53" s="69">
        <v>298</v>
      </c>
      <c r="O53" s="70">
        <v>298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562</v>
      </c>
      <c r="P55" s="48"/>
      <c r="Q55" s="48"/>
      <c r="R55" s="48"/>
      <c r="S55" s="48"/>
      <c r="T55" s="48"/>
      <c r="U55" s="48"/>
    </row>
    <row r="56" spans="1:21" ht="31.5" customHeight="1" thickBot="1" x14ac:dyDescent="0.2">
      <c r="A56" s="48"/>
      <c r="B56" s="76"/>
      <c r="C56" s="77"/>
      <c r="D56" s="77"/>
      <c r="E56" s="78"/>
      <c r="F56" s="78"/>
      <c r="G56" s="78"/>
      <c r="H56" s="78"/>
      <c r="I56" s="78"/>
      <c r="J56" s="79" t="s">
        <v>2</v>
      </c>
      <c r="K56" s="80" t="s">
        <v>563</v>
      </c>
      <c r="L56" s="81" t="s">
        <v>564</v>
      </c>
      <c r="M56" s="81" t="s">
        <v>565</v>
      </c>
      <c r="N56" s="81" t="s">
        <v>566</v>
      </c>
      <c r="O56" s="82" t="s">
        <v>567</v>
      </c>
      <c r="P56" s="48"/>
      <c r="Q56" s="48"/>
      <c r="R56" s="48"/>
      <c r="S56" s="48"/>
      <c r="T56" s="48"/>
      <c r="U56" s="48"/>
    </row>
    <row r="57" spans="1:21" ht="31.5" customHeight="1" x14ac:dyDescent="0.15">
      <c r="B57" s="1219" t="s">
        <v>25</v>
      </c>
      <c r="C57" s="1220"/>
      <c r="D57" s="1223" t="s">
        <v>26</v>
      </c>
      <c r="E57" s="1224"/>
      <c r="F57" s="1224"/>
      <c r="G57" s="1224"/>
      <c r="H57" s="1224"/>
      <c r="I57" s="1224"/>
      <c r="J57" s="1225"/>
      <c r="K57" s="83" t="s">
        <v>504</v>
      </c>
      <c r="L57" s="84" t="s">
        <v>504</v>
      </c>
      <c r="M57" s="84" t="s">
        <v>504</v>
      </c>
      <c r="N57" s="84" t="s">
        <v>504</v>
      </c>
      <c r="O57" s="85" t="s">
        <v>504</v>
      </c>
    </row>
    <row r="58" spans="1:21" ht="31.5" customHeight="1" thickBot="1" x14ac:dyDescent="0.2">
      <c r="B58" s="1221"/>
      <c r="C58" s="1222"/>
      <c r="D58" s="1226" t="s">
        <v>27</v>
      </c>
      <c r="E58" s="1227"/>
      <c r="F58" s="1227"/>
      <c r="G58" s="1227"/>
      <c r="H58" s="1227"/>
      <c r="I58" s="1227"/>
      <c r="J58" s="1228"/>
      <c r="K58" s="86" t="s">
        <v>504</v>
      </c>
      <c r="L58" s="87" t="s">
        <v>504</v>
      </c>
      <c r="M58" s="87" t="s">
        <v>504</v>
      </c>
      <c r="N58" s="87" t="s">
        <v>504</v>
      </c>
      <c r="O58" s="88" t="s">
        <v>504</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QDB0CwBwZJjAwe42CQU86W9g+5e3mq8xIZKCsuN8HmIqYrgX5DyueMyDr7p1ETp2mZa4j0MhGLUr181HB4SMnA==" saltValue="poZFsDUC1VPIXvT1hCWE5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8"/>
  <sheetViews>
    <sheetView showGridLines="0" zoomScale="85" zoomScaleNormal="85"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545</v>
      </c>
      <c r="J40" s="100" t="s">
        <v>546</v>
      </c>
      <c r="K40" s="100" t="s">
        <v>547</v>
      </c>
      <c r="L40" s="100" t="s">
        <v>548</v>
      </c>
      <c r="M40" s="101" t="s">
        <v>549</v>
      </c>
    </row>
    <row r="41" spans="2:13" ht="27.75" customHeight="1" x14ac:dyDescent="0.15">
      <c r="B41" s="1249" t="s">
        <v>30</v>
      </c>
      <c r="C41" s="1250"/>
      <c r="D41" s="102"/>
      <c r="E41" s="1251" t="s">
        <v>31</v>
      </c>
      <c r="F41" s="1251"/>
      <c r="G41" s="1251"/>
      <c r="H41" s="1252"/>
      <c r="I41" s="103">
        <v>6047</v>
      </c>
      <c r="J41" s="104">
        <v>6277</v>
      </c>
      <c r="K41" s="104">
        <v>6856</v>
      </c>
      <c r="L41" s="104">
        <v>7200</v>
      </c>
      <c r="M41" s="105">
        <v>7255</v>
      </c>
    </row>
    <row r="42" spans="2:13" ht="27.75" customHeight="1" x14ac:dyDescent="0.15">
      <c r="B42" s="1239"/>
      <c r="C42" s="1240"/>
      <c r="D42" s="106"/>
      <c r="E42" s="1243" t="s">
        <v>32</v>
      </c>
      <c r="F42" s="1243"/>
      <c r="G42" s="1243"/>
      <c r="H42" s="1244"/>
      <c r="I42" s="107">
        <v>175</v>
      </c>
      <c r="J42" s="108">
        <v>118</v>
      </c>
      <c r="K42" s="108">
        <v>59</v>
      </c>
      <c r="L42" s="108" t="s">
        <v>504</v>
      </c>
      <c r="M42" s="109" t="s">
        <v>504</v>
      </c>
    </row>
    <row r="43" spans="2:13" ht="27.75" customHeight="1" x14ac:dyDescent="0.15">
      <c r="B43" s="1239"/>
      <c r="C43" s="1240"/>
      <c r="D43" s="106"/>
      <c r="E43" s="1243" t="s">
        <v>33</v>
      </c>
      <c r="F43" s="1243"/>
      <c r="G43" s="1243"/>
      <c r="H43" s="1244"/>
      <c r="I43" s="107">
        <v>4077</v>
      </c>
      <c r="J43" s="108">
        <v>2549</v>
      </c>
      <c r="K43" s="108">
        <v>4446</v>
      </c>
      <c r="L43" s="108">
        <v>4231</v>
      </c>
      <c r="M43" s="109">
        <v>4094</v>
      </c>
    </row>
    <row r="44" spans="2:13" ht="27.75" customHeight="1" x14ac:dyDescent="0.15">
      <c r="B44" s="1239"/>
      <c r="C44" s="1240"/>
      <c r="D44" s="106"/>
      <c r="E44" s="1243" t="s">
        <v>34</v>
      </c>
      <c r="F44" s="1243"/>
      <c r="G44" s="1243"/>
      <c r="H44" s="1244"/>
      <c r="I44" s="107">
        <v>12</v>
      </c>
      <c r="J44" s="108">
        <v>55</v>
      </c>
      <c r="K44" s="108">
        <v>54</v>
      </c>
      <c r="L44" s="108">
        <v>49</v>
      </c>
      <c r="M44" s="109">
        <v>150</v>
      </c>
    </row>
    <row r="45" spans="2:13" ht="27.75" customHeight="1" x14ac:dyDescent="0.15">
      <c r="B45" s="1239"/>
      <c r="C45" s="1240"/>
      <c r="D45" s="106"/>
      <c r="E45" s="1243" t="s">
        <v>35</v>
      </c>
      <c r="F45" s="1243"/>
      <c r="G45" s="1243"/>
      <c r="H45" s="1244"/>
      <c r="I45" s="107">
        <v>1197</v>
      </c>
      <c r="J45" s="108">
        <v>1162</v>
      </c>
      <c r="K45" s="108">
        <v>1098</v>
      </c>
      <c r="L45" s="108">
        <v>999</v>
      </c>
      <c r="M45" s="109">
        <v>968</v>
      </c>
    </row>
    <row r="46" spans="2:13" ht="27.75" customHeight="1" x14ac:dyDescent="0.15">
      <c r="B46" s="1239"/>
      <c r="C46" s="1240"/>
      <c r="D46" s="110"/>
      <c r="E46" s="1243" t="s">
        <v>36</v>
      </c>
      <c r="F46" s="1243"/>
      <c r="G46" s="1243"/>
      <c r="H46" s="1244"/>
      <c r="I46" s="107" t="s">
        <v>504</v>
      </c>
      <c r="J46" s="108">
        <v>1</v>
      </c>
      <c r="K46" s="108" t="s">
        <v>504</v>
      </c>
      <c r="L46" s="108" t="s">
        <v>504</v>
      </c>
      <c r="M46" s="109" t="s">
        <v>504</v>
      </c>
    </row>
    <row r="47" spans="2:13" ht="27.75" customHeight="1" x14ac:dyDescent="0.15">
      <c r="B47" s="1239"/>
      <c r="C47" s="1240"/>
      <c r="D47" s="111"/>
      <c r="E47" s="1253" t="s">
        <v>37</v>
      </c>
      <c r="F47" s="1254"/>
      <c r="G47" s="1254"/>
      <c r="H47" s="1255"/>
      <c r="I47" s="107" t="s">
        <v>504</v>
      </c>
      <c r="J47" s="108" t="s">
        <v>504</v>
      </c>
      <c r="K47" s="108" t="s">
        <v>504</v>
      </c>
      <c r="L47" s="108" t="s">
        <v>504</v>
      </c>
      <c r="M47" s="109" t="s">
        <v>504</v>
      </c>
    </row>
    <row r="48" spans="2:13" ht="27.75" customHeight="1" x14ac:dyDescent="0.15">
      <c r="B48" s="1239"/>
      <c r="C48" s="1240"/>
      <c r="D48" s="106"/>
      <c r="E48" s="1243" t="s">
        <v>38</v>
      </c>
      <c r="F48" s="1243"/>
      <c r="G48" s="1243"/>
      <c r="H48" s="1244"/>
      <c r="I48" s="107" t="s">
        <v>504</v>
      </c>
      <c r="J48" s="108" t="s">
        <v>504</v>
      </c>
      <c r="K48" s="108" t="s">
        <v>504</v>
      </c>
      <c r="L48" s="108" t="s">
        <v>504</v>
      </c>
      <c r="M48" s="109" t="s">
        <v>504</v>
      </c>
    </row>
    <row r="49" spans="2:13" ht="27.75" customHeight="1" x14ac:dyDescent="0.15">
      <c r="B49" s="1241"/>
      <c r="C49" s="1242"/>
      <c r="D49" s="106"/>
      <c r="E49" s="1243" t="s">
        <v>39</v>
      </c>
      <c r="F49" s="1243"/>
      <c r="G49" s="1243"/>
      <c r="H49" s="1244"/>
      <c r="I49" s="107" t="s">
        <v>504</v>
      </c>
      <c r="J49" s="108" t="s">
        <v>504</v>
      </c>
      <c r="K49" s="108" t="s">
        <v>504</v>
      </c>
      <c r="L49" s="108" t="s">
        <v>504</v>
      </c>
      <c r="M49" s="109" t="s">
        <v>504</v>
      </c>
    </row>
    <row r="50" spans="2:13" ht="27.75" customHeight="1" x14ac:dyDescent="0.15">
      <c r="B50" s="1237" t="s">
        <v>40</v>
      </c>
      <c r="C50" s="1238"/>
      <c r="D50" s="112"/>
      <c r="E50" s="1243" t="s">
        <v>41</v>
      </c>
      <c r="F50" s="1243"/>
      <c r="G50" s="1243"/>
      <c r="H50" s="1244"/>
      <c r="I50" s="107">
        <v>8841</v>
      </c>
      <c r="J50" s="108">
        <v>10114</v>
      </c>
      <c r="K50" s="108">
        <v>11807</v>
      </c>
      <c r="L50" s="108">
        <v>9917</v>
      </c>
      <c r="M50" s="109">
        <v>9288</v>
      </c>
    </row>
    <row r="51" spans="2:13" ht="27.75" customHeight="1" x14ac:dyDescent="0.15">
      <c r="B51" s="1239"/>
      <c r="C51" s="1240"/>
      <c r="D51" s="106"/>
      <c r="E51" s="1243" t="s">
        <v>42</v>
      </c>
      <c r="F51" s="1243"/>
      <c r="G51" s="1243"/>
      <c r="H51" s="1244"/>
      <c r="I51" s="107">
        <v>630</v>
      </c>
      <c r="J51" s="108">
        <v>1192</v>
      </c>
      <c r="K51" s="108">
        <v>1473</v>
      </c>
      <c r="L51" s="108">
        <v>1921</v>
      </c>
      <c r="M51" s="109">
        <v>1823</v>
      </c>
    </row>
    <row r="52" spans="2:13" ht="27.75" customHeight="1" x14ac:dyDescent="0.15">
      <c r="B52" s="1241"/>
      <c r="C52" s="1242"/>
      <c r="D52" s="106"/>
      <c r="E52" s="1243" t="s">
        <v>43</v>
      </c>
      <c r="F52" s="1243"/>
      <c r="G52" s="1243"/>
      <c r="H52" s="1244"/>
      <c r="I52" s="107">
        <v>6414</v>
      </c>
      <c r="J52" s="108">
        <v>6525</v>
      </c>
      <c r="K52" s="108">
        <v>6688</v>
      </c>
      <c r="L52" s="108">
        <v>6899</v>
      </c>
      <c r="M52" s="109">
        <v>7315</v>
      </c>
    </row>
    <row r="53" spans="2:13" ht="27.75" customHeight="1" thickBot="1" x14ac:dyDescent="0.2">
      <c r="B53" s="1245" t="s">
        <v>21</v>
      </c>
      <c r="C53" s="1246"/>
      <c r="D53" s="113"/>
      <c r="E53" s="1247" t="s">
        <v>44</v>
      </c>
      <c r="F53" s="1247"/>
      <c r="G53" s="1247"/>
      <c r="H53" s="1248"/>
      <c r="I53" s="114">
        <v>-4377</v>
      </c>
      <c r="J53" s="115">
        <v>-7669</v>
      </c>
      <c r="K53" s="115">
        <v>-7454</v>
      </c>
      <c r="L53" s="115">
        <v>-6258</v>
      </c>
      <c r="M53" s="116">
        <v>-5958</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VRbjT0frPZ2u+nwU1LmdidF875DbR5FayOyDaUJephkmdu59HV+r14yyVOFUStudsXaR5uf9iCRBBfaUhlifwg==" saltValue="zFHgFPHAVAl4HlxCgT7Cm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547</v>
      </c>
      <c r="G54" s="125" t="s">
        <v>548</v>
      </c>
      <c r="H54" s="126" t="s">
        <v>549</v>
      </c>
    </row>
    <row r="55" spans="2:8" ht="52.5" customHeight="1" x14ac:dyDescent="0.15">
      <c r="B55" s="127"/>
      <c r="C55" s="1264" t="s">
        <v>47</v>
      </c>
      <c r="D55" s="1264"/>
      <c r="E55" s="1265"/>
      <c r="F55" s="128">
        <v>8276</v>
      </c>
      <c r="G55" s="128">
        <v>5783</v>
      </c>
      <c r="H55" s="129">
        <v>4735</v>
      </c>
    </row>
    <row r="56" spans="2:8" ht="52.5" customHeight="1" x14ac:dyDescent="0.15">
      <c r="B56" s="130"/>
      <c r="C56" s="1266" t="s">
        <v>48</v>
      </c>
      <c r="D56" s="1266"/>
      <c r="E56" s="1267"/>
      <c r="F56" s="131">
        <v>520</v>
      </c>
      <c r="G56" s="131">
        <v>520</v>
      </c>
      <c r="H56" s="132">
        <v>521</v>
      </c>
    </row>
    <row r="57" spans="2:8" ht="53.25" customHeight="1" x14ac:dyDescent="0.15">
      <c r="B57" s="130"/>
      <c r="C57" s="1268" t="s">
        <v>49</v>
      </c>
      <c r="D57" s="1268"/>
      <c r="E57" s="1269"/>
      <c r="F57" s="133">
        <v>12109</v>
      </c>
      <c r="G57" s="133">
        <v>7802</v>
      </c>
      <c r="H57" s="134">
        <v>7063</v>
      </c>
    </row>
    <row r="58" spans="2:8" ht="45.75" customHeight="1" x14ac:dyDescent="0.15">
      <c r="B58" s="135"/>
      <c r="C58" s="1256" t="s">
        <v>576</v>
      </c>
      <c r="D58" s="1257"/>
      <c r="E58" s="1258"/>
      <c r="F58" s="136">
        <v>1821</v>
      </c>
      <c r="G58" s="136">
        <v>2502</v>
      </c>
      <c r="H58" s="137">
        <v>3010</v>
      </c>
    </row>
    <row r="59" spans="2:8" ht="45.75" customHeight="1" x14ac:dyDescent="0.15">
      <c r="B59" s="135"/>
      <c r="C59" s="1256" t="s">
        <v>577</v>
      </c>
      <c r="D59" s="1257"/>
      <c r="E59" s="1258"/>
      <c r="F59" s="136">
        <v>8395</v>
      </c>
      <c r="G59" s="136">
        <v>3583</v>
      </c>
      <c r="H59" s="137">
        <v>2482</v>
      </c>
    </row>
    <row r="60" spans="2:8" ht="45.75" customHeight="1" x14ac:dyDescent="0.15">
      <c r="B60" s="135"/>
      <c r="C60" s="1256" t="s">
        <v>578</v>
      </c>
      <c r="D60" s="1257"/>
      <c r="E60" s="1258"/>
      <c r="F60" s="136">
        <v>1630</v>
      </c>
      <c r="G60" s="136">
        <v>1448</v>
      </c>
      <c r="H60" s="137">
        <v>1318</v>
      </c>
    </row>
    <row r="61" spans="2:8" ht="45.75" customHeight="1" x14ac:dyDescent="0.15">
      <c r="B61" s="135"/>
      <c r="C61" s="1256" t="s">
        <v>579</v>
      </c>
      <c r="D61" s="1257"/>
      <c r="E61" s="1258"/>
      <c r="F61" s="136">
        <v>57</v>
      </c>
      <c r="G61" s="136">
        <v>74</v>
      </c>
      <c r="H61" s="137">
        <v>67</v>
      </c>
    </row>
    <row r="62" spans="2:8" ht="45.75" customHeight="1" thickBot="1" x14ac:dyDescent="0.2">
      <c r="B62" s="138"/>
      <c r="C62" s="1259" t="s">
        <v>580</v>
      </c>
      <c r="D62" s="1260"/>
      <c r="E62" s="1261"/>
      <c r="F62" s="139">
        <v>661</v>
      </c>
      <c r="G62" s="139">
        <v>61</v>
      </c>
      <c r="H62" s="140">
        <v>61</v>
      </c>
    </row>
    <row r="63" spans="2:8" ht="52.5" customHeight="1" thickBot="1" x14ac:dyDescent="0.2">
      <c r="B63" s="141"/>
      <c r="C63" s="1262" t="s">
        <v>50</v>
      </c>
      <c r="D63" s="1262"/>
      <c r="E63" s="1263"/>
      <c r="F63" s="142">
        <v>20905</v>
      </c>
      <c r="G63" s="142">
        <v>14106</v>
      </c>
      <c r="H63" s="143">
        <v>12319</v>
      </c>
    </row>
    <row r="64" spans="2:8" ht="15" customHeight="1" x14ac:dyDescent="0.15"/>
  </sheetData>
  <sheetProtection algorithmName="SHA-512" hashValue="GGSbzBD3gYEwpxaaZ26UHDeE4DtPszyPGlomXXXfNE9JFV9glMw0xVcJ2V7L65UcvhkWP5nCgbUSc2Tu783jig==" saltValue="VhOmDavGSJnScsXqz2N+m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542</v>
      </c>
      <c r="G2" s="157"/>
      <c r="H2" s="158"/>
    </row>
    <row r="3" spans="1:8" x14ac:dyDescent="0.15">
      <c r="A3" s="154" t="s">
        <v>535</v>
      </c>
      <c r="B3" s="159"/>
      <c r="C3" s="160"/>
      <c r="D3" s="161">
        <v>1070413</v>
      </c>
      <c r="E3" s="162"/>
      <c r="F3" s="163">
        <v>106092</v>
      </c>
      <c r="G3" s="164"/>
      <c r="H3" s="165"/>
    </row>
    <row r="4" spans="1:8" x14ac:dyDescent="0.15">
      <c r="A4" s="166"/>
      <c r="B4" s="167"/>
      <c r="C4" s="168"/>
      <c r="D4" s="169">
        <v>127990</v>
      </c>
      <c r="E4" s="170"/>
      <c r="F4" s="171">
        <v>44299</v>
      </c>
      <c r="G4" s="172"/>
      <c r="H4" s="173"/>
    </row>
    <row r="5" spans="1:8" x14ac:dyDescent="0.15">
      <c r="A5" s="154" t="s">
        <v>537</v>
      </c>
      <c r="B5" s="159"/>
      <c r="C5" s="160"/>
      <c r="D5" s="161">
        <v>1271435</v>
      </c>
      <c r="E5" s="162"/>
      <c r="F5" s="163">
        <v>78903</v>
      </c>
      <c r="G5" s="164"/>
      <c r="H5" s="165"/>
    </row>
    <row r="6" spans="1:8" x14ac:dyDescent="0.15">
      <c r="A6" s="166"/>
      <c r="B6" s="167"/>
      <c r="C6" s="168"/>
      <c r="D6" s="169">
        <v>41566</v>
      </c>
      <c r="E6" s="170"/>
      <c r="F6" s="171">
        <v>49201</v>
      </c>
      <c r="G6" s="172"/>
      <c r="H6" s="173"/>
    </row>
    <row r="7" spans="1:8" x14ac:dyDescent="0.15">
      <c r="A7" s="154" t="s">
        <v>538</v>
      </c>
      <c r="B7" s="159"/>
      <c r="C7" s="160"/>
      <c r="D7" s="161">
        <v>461723</v>
      </c>
      <c r="E7" s="162"/>
      <c r="F7" s="163">
        <v>82993</v>
      </c>
      <c r="G7" s="164"/>
      <c r="H7" s="165"/>
    </row>
    <row r="8" spans="1:8" x14ac:dyDescent="0.15">
      <c r="A8" s="166"/>
      <c r="B8" s="167"/>
      <c r="C8" s="168"/>
      <c r="D8" s="169">
        <v>48634</v>
      </c>
      <c r="E8" s="170"/>
      <c r="F8" s="171">
        <v>46787</v>
      </c>
      <c r="G8" s="172"/>
      <c r="H8" s="173"/>
    </row>
    <row r="9" spans="1:8" x14ac:dyDescent="0.15">
      <c r="A9" s="154" t="s">
        <v>539</v>
      </c>
      <c r="B9" s="159"/>
      <c r="C9" s="160"/>
      <c r="D9" s="161">
        <v>219798</v>
      </c>
      <c r="E9" s="162"/>
      <c r="F9" s="163">
        <v>108252</v>
      </c>
      <c r="G9" s="164"/>
      <c r="H9" s="165"/>
    </row>
    <row r="10" spans="1:8" x14ac:dyDescent="0.15">
      <c r="A10" s="166"/>
      <c r="B10" s="167"/>
      <c r="C10" s="168"/>
      <c r="D10" s="169">
        <v>59789</v>
      </c>
      <c r="E10" s="170"/>
      <c r="F10" s="171">
        <v>50321</v>
      </c>
      <c r="G10" s="172"/>
      <c r="H10" s="173"/>
    </row>
    <row r="11" spans="1:8" x14ac:dyDescent="0.15">
      <c r="A11" s="154" t="s">
        <v>540</v>
      </c>
      <c r="B11" s="159"/>
      <c r="C11" s="160"/>
      <c r="D11" s="161">
        <v>311532</v>
      </c>
      <c r="E11" s="162"/>
      <c r="F11" s="163">
        <v>93492</v>
      </c>
      <c r="G11" s="164"/>
      <c r="H11" s="165"/>
    </row>
    <row r="12" spans="1:8" x14ac:dyDescent="0.15">
      <c r="A12" s="166"/>
      <c r="B12" s="167"/>
      <c r="C12" s="174"/>
      <c r="D12" s="169">
        <v>118927</v>
      </c>
      <c r="E12" s="170"/>
      <c r="F12" s="171">
        <v>53316</v>
      </c>
      <c r="G12" s="172"/>
      <c r="H12" s="173"/>
    </row>
    <row r="13" spans="1:8" x14ac:dyDescent="0.15">
      <c r="A13" s="154"/>
      <c r="B13" s="159"/>
      <c r="C13" s="175"/>
      <c r="D13" s="176">
        <v>666980</v>
      </c>
      <c r="E13" s="177"/>
      <c r="F13" s="178">
        <v>93946</v>
      </c>
      <c r="G13" s="179"/>
      <c r="H13" s="165"/>
    </row>
    <row r="14" spans="1:8" x14ac:dyDescent="0.15">
      <c r="A14" s="166"/>
      <c r="B14" s="167"/>
      <c r="C14" s="168"/>
      <c r="D14" s="169">
        <v>79381</v>
      </c>
      <c r="E14" s="170"/>
      <c r="F14" s="171">
        <v>48785</v>
      </c>
      <c r="G14" s="172"/>
      <c r="H14" s="173"/>
    </row>
    <row r="17" spans="1:11" x14ac:dyDescent="0.15">
      <c r="A17" s="150" t="s">
        <v>52</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53</v>
      </c>
      <c r="B19" s="180">
        <f>ROUND(VALUE(SUBSTITUTE(実質収支比率等に係る経年分析!F$48,"▲","-")),2)</f>
        <v>34.43</v>
      </c>
      <c r="C19" s="180">
        <f>ROUND(VALUE(SUBSTITUTE(実質収支比率等に係る経年分析!G$48,"▲","-")),2)</f>
        <v>64.3</v>
      </c>
      <c r="D19" s="180">
        <f>ROUND(VALUE(SUBSTITUTE(実質収支比率等に係る経年分析!H$48,"▲","-")),2)</f>
        <v>31.93</v>
      </c>
      <c r="E19" s="180">
        <f>ROUND(VALUE(SUBSTITUTE(実質収支比率等に係る経年分析!I$48,"▲","-")),2)</f>
        <v>18.510000000000002</v>
      </c>
      <c r="F19" s="180">
        <f>ROUND(VALUE(SUBSTITUTE(実質収支比率等に係る経年分析!J$48,"▲","-")),2)</f>
        <v>18.010000000000002</v>
      </c>
    </row>
    <row r="20" spans="1:11" x14ac:dyDescent="0.15">
      <c r="A20" s="180" t="s">
        <v>54</v>
      </c>
      <c r="B20" s="180">
        <f>ROUND(VALUE(SUBSTITUTE(実質収支比率等に係る経年分析!F$47,"▲","-")),2)</f>
        <v>162.79</v>
      </c>
      <c r="C20" s="180">
        <f>ROUND(VALUE(SUBSTITUTE(実質収支比率等に係る経年分析!G$47,"▲","-")),2)</f>
        <v>170.7</v>
      </c>
      <c r="D20" s="180">
        <f>ROUND(VALUE(SUBSTITUTE(実質収支比率等に係る経年分析!H$47,"▲","-")),2)</f>
        <v>207.43</v>
      </c>
      <c r="E20" s="180">
        <f>ROUND(VALUE(SUBSTITUTE(実質収支比率等に係る経年分析!I$47,"▲","-")),2)</f>
        <v>144.57</v>
      </c>
      <c r="F20" s="180">
        <f>ROUND(VALUE(SUBSTITUTE(実質収支比率等に係る経年分析!J$47,"▲","-")),2)</f>
        <v>120.57</v>
      </c>
    </row>
    <row r="21" spans="1:11" x14ac:dyDescent="0.15">
      <c r="A21" s="180" t="s">
        <v>55</v>
      </c>
      <c r="B21" s="180">
        <f>IF(ISNUMBER(VALUE(SUBSTITUTE(実質収支比率等に係る経年分析!F$49,"▲","-"))),ROUND(VALUE(SUBSTITUTE(実質収支比率等に係る経年分析!F$49,"▲","-")),2),NA())</f>
        <v>-175.24</v>
      </c>
      <c r="C21" s="180">
        <f>IF(ISNUMBER(VALUE(SUBSTITUTE(実質収支比率等に係る経年分析!G$49,"▲","-"))),ROUND(VALUE(SUBSTITUTE(実質収支比率等に係る経年分析!G$49,"▲","-")),2),NA())</f>
        <v>11.72</v>
      </c>
      <c r="D21" s="180">
        <f>IF(ISNUMBER(VALUE(SUBSTITUTE(実質収支比率等に係る経年分析!H$49,"▲","-"))),ROUND(VALUE(SUBSTITUTE(実質収支比率等に係る経年分析!H$49,"▲","-")),2),NA())</f>
        <v>-37.69</v>
      </c>
      <c r="E21" s="180">
        <f>IF(ISNUMBER(VALUE(SUBSTITUTE(実質収支比率等に係る経年分析!I$49,"▲","-"))),ROUND(VALUE(SUBSTITUTE(実質収支比率等に係る経年分析!I$49,"▲","-")),2),NA())</f>
        <v>-91.65</v>
      </c>
      <c r="F21" s="180">
        <f>IF(ISNUMBER(VALUE(SUBSTITUTE(実質収支比率等に係る経年分析!J$49,"▲","-"))),ROUND(VALUE(SUBSTITUTE(実質収支比率等に係る経年分析!J$49,"▲","-")),2),NA())</f>
        <v>-37.729999999999997</v>
      </c>
    </row>
    <row r="24" spans="1:11" x14ac:dyDescent="0.15">
      <c r="A24" s="150" t="s">
        <v>56</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0.06</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0.04</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0.06</v>
      </c>
    </row>
    <row r="32" spans="1:11" x14ac:dyDescent="0.15">
      <c r="A32" s="181" t="str">
        <f>IF(連結実質赤字比率に係る赤字・黒字の構成分析!C$38="",NA(),連結実質赤字比率に係る赤字・黒字の構成分析!C$38)</f>
        <v>国民健康保険事業特別会計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2.9</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3.87</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2.7</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1.26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1.76</v>
      </c>
    </row>
    <row r="33" spans="1:16" x14ac:dyDescent="0.15">
      <c r="A33" s="181" t="str">
        <f>IF(連結実質赤字比率に係る赤字・黒字の構成分析!C$37="",NA(),連結実質赤字比率に係る赤字・黒字の構成分析!C$37)</f>
        <v>水道事業会計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0.55000000000000004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3.36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3.78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2.66</v>
      </c>
    </row>
    <row r="34" spans="1:16" x14ac:dyDescent="0.15">
      <c r="A34" s="181" t="str">
        <f>IF(連結実質赤字比率に係る赤字・黒字の構成分析!C$36="",NA(),連結実質赤字比率に係る赤字・黒字の構成分析!C$36)</f>
        <v>介護保険事業特別会計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0.54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1.54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1.27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2.2200000000000002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2.81</v>
      </c>
    </row>
    <row r="35" spans="1:16" x14ac:dyDescent="0.15">
      <c r="A35" s="181" t="str">
        <f>IF(連結実質赤字比率に係る赤字・黒字の構成分析!C$35="",NA(),連結実質赤字比率に係る赤字・黒字の構成分析!C$35)</f>
        <v>下水道事業会計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6.37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7.5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3.9</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34.42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64.3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31.93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18.5</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18</v>
      </c>
    </row>
    <row r="39" spans="1:16" x14ac:dyDescent="0.15">
      <c r="A39" s="150" t="s">
        <v>59</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573</v>
      </c>
      <c r="E42" s="182"/>
      <c r="F42" s="182"/>
      <c r="G42" s="182">
        <f>'実質公債費比率（分子）の構造'!L$52</f>
        <v>566</v>
      </c>
      <c r="H42" s="182"/>
      <c r="I42" s="182"/>
      <c r="J42" s="182">
        <f>'実質公債費比率（分子）の構造'!M$52</f>
        <v>553</v>
      </c>
      <c r="K42" s="182"/>
      <c r="L42" s="182"/>
      <c r="M42" s="182">
        <f>'実質公債費比率（分子）の構造'!N$52</f>
        <v>577</v>
      </c>
      <c r="N42" s="182"/>
      <c r="O42" s="182"/>
      <c r="P42" s="182">
        <f>'実質公債費比率（分子）の構造'!O$52</f>
        <v>582</v>
      </c>
    </row>
    <row r="43" spans="1:16" x14ac:dyDescent="0.15">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64</v>
      </c>
      <c r="B44" s="182">
        <f>'実質公債費比率（分子）の構造'!K$50</f>
        <v>65</v>
      </c>
      <c r="C44" s="182"/>
      <c r="D44" s="182"/>
      <c r="E44" s="182">
        <f>'実質公債費比率（分子）の構造'!L$50</f>
        <v>65</v>
      </c>
      <c r="F44" s="182"/>
      <c r="G44" s="182"/>
      <c r="H44" s="182">
        <f>'実質公債費比率（分子）の構造'!M$50</f>
        <v>65</v>
      </c>
      <c r="I44" s="182"/>
      <c r="J44" s="182"/>
      <c r="K44" s="182" t="str">
        <f>'実質公債費比率（分子）の構造'!N$50</f>
        <v>-</v>
      </c>
      <c r="L44" s="182"/>
      <c r="M44" s="182"/>
      <c r="N44" s="182" t="str">
        <f>'実質公債費比率（分子）の構造'!O$50</f>
        <v>-</v>
      </c>
      <c r="O44" s="182"/>
      <c r="P44" s="182"/>
    </row>
    <row r="45" spans="1:16" x14ac:dyDescent="0.15">
      <c r="A45" s="182" t="s">
        <v>65</v>
      </c>
      <c r="B45" s="182">
        <f>'実質公債費比率（分子）の構造'!K$49</f>
        <v>8</v>
      </c>
      <c r="C45" s="182"/>
      <c r="D45" s="182"/>
      <c r="E45" s="182">
        <f>'実質公債費比率（分子）の構造'!L$49</f>
        <v>7</v>
      </c>
      <c r="F45" s="182"/>
      <c r="G45" s="182"/>
      <c r="H45" s="182">
        <f>'実質公債費比率（分子）の構造'!M$49</f>
        <v>7</v>
      </c>
      <c r="I45" s="182"/>
      <c r="J45" s="182"/>
      <c r="K45" s="182">
        <f>'実質公債費比率（分子）の構造'!N$49</f>
        <v>6</v>
      </c>
      <c r="L45" s="182"/>
      <c r="M45" s="182"/>
      <c r="N45" s="182">
        <f>'実質公債費比率（分子）の構造'!O$49</f>
        <v>7</v>
      </c>
      <c r="O45" s="182"/>
      <c r="P45" s="182"/>
    </row>
    <row r="46" spans="1:16" x14ac:dyDescent="0.15">
      <c r="A46" s="182" t="s">
        <v>66</v>
      </c>
      <c r="B46" s="182">
        <f>'実質公債費比率（分子）の構造'!K$48</f>
        <v>430</v>
      </c>
      <c r="C46" s="182"/>
      <c r="D46" s="182"/>
      <c r="E46" s="182">
        <f>'実質公債費比率（分子）の構造'!L$48</f>
        <v>346</v>
      </c>
      <c r="F46" s="182"/>
      <c r="G46" s="182"/>
      <c r="H46" s="182">
        <f>'実質公債費比率（分子）の構造'!M$48</f>
        <v>362</v>
      </c>
      <c r="I46" s="182"/>
      <c r="J46" s="182"/>
      <c r="K46" s="182">
        <f>'実質公債費比率（分子）の構造'!N$48</f>
        <v>319</v>
      </c>
      <c r="L46" s="182"/>
      <c r="M46" s="182"/>
      <c r="N46" s="182">
        <f>'実質公債費比率（分子）の構造'!O$48</f>
        <v>305</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550</v>
      </c>
      <c r="C49" s="182"/>
      <c r="D49" s="182"/>
      <c r="E49" s="182">
        <f>'実質公債費比率（分子）の構造'!L$45</f>
        <v>527</v>
      </c>
      <c r="F49" s="182"/>
      <c r="G49" s="182"/>
      <c r="H49" s="182">
        <f>'実質公債費比率（分子）の構造'!M$45</f>
        <v>562</v>
      </c>
      <c r="I49" s="182"/>
      <c r="J49" s="182"/>
      <c r="K49" s="182">
        <f>'実質公債費比率（分子）の構造'!N$45</f>
        <v>550</v>
      </c>
      <c r="L49" s="182"/>
      <c r="M49" s="182"/>
      <c r="N49" s="182">
        <f>'実質公債費比率（分子）の構造'!O$45</f>
        <v>568</v>
      </c>
      <c r="O49" s="182"/>
      <c r="P49" s="182"/>
    </row>
    <row r="50" spans="1:16" x14ac:dyDescent="0.15">
      <c r="A50" s="182" t="s">
        <v>70</v>
      </c>
      <c r="B50" s="182" t="e">
        <f>NA()</f>
        <v>#N/A</v>
      </c>
      <c r="C50" s="182">
        <f>IF(ISNUMBER('実質公債費比率（分子）の構造'!K$53),'実質公債費比率（分子）の構造'!K$53,NA())</f>
        <v>480</v>
      </c>
      <c r="D50" s="182" t="e">
        <f>NA()</f>
        <v>#N/A</v>
      </c>
      <c r="E50" s="182" t="e">
        <f>NA()</f>
        <v>#N/A</v>
      </c>
      <c r="F50" s="182">
        <f>IF(ISNUMBER('実質公債費比率（分子）の構造'!L$53),'実質公債費比率（分子）の構造'!L$53,NA())</f>
        <v>379</v>
      </c>
      <c r="G50" s="182" t="e">
        <f>NA()</f>
        <v>#N/A</v>
      </c>
      <c r="H50" s="182" t="e">
        <f>NA()</f>
        <v>#N/A</v>
      </c>
      <c r="I50" s="182">
        <f>IF(ISNUMBER('実質公債費比率（分子）の構造'!M$53),'実質公債費比率（分子）の構造'!M$53,NA())</f>
        <v>443</v>
      </c>
      <c r="J50" s="182" t="e">
        <f>NA()</f>
        <v>#N/A</v>
      </c>
      <c r="K50" s="182" t="e">
        <f>NA()</f>
        <v>#N/A</v>
      </c>
      <c r="L50" s="182">
        <f>IF(ISNUMBER('実質公債費比率（分子）の構造'!N$53),'実質公債費比率（分子）の構造'!N$53,NA())</f>
        <v>298</v>
      </c>
      <c r="M50" s="182" t="e">
        <f>NA()</f>
        <v>#N/A</v>
      </c>
      <c r="N50" s="182" t="e">
        <f>NA()</f>
        <v>#N/A</v>
      </c>
      <c r="O50" s="182">
        <f>IF(ISNUMBER('実質公債費比率（分子）の構造'!O$53),'実質公債費比率（分子）の構造'!O$53,NA())</f>
        <v>298</v>
      </c>
      <c r="P50" s="182" t="e">
        <f>NA()</f>
        <v>#N/A</v>
      </c>
    </row>
    <row r="53" spans="1:16" x14ac:dyDescent="0.15">
      <c r="A53" s="150" t="s">
        <v>71</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43</v>
      </c>
      <c r="B56" s="181"/>
      <c r="C56" s="181"/>
      <c r="D56" s="181">
        <f>'将来負担比率（分子）の構造'!I$52</f>
        <v>6414</v>
      </c>
      <c r="E56" s="181"/>
      <c r="F56" s="181"/>
      <c r="G56" s="181">
        <f>'将来負担比率（分子）の構造'!J$52</f>
        <v>6525</v>
      </c>
      <c r="H56" s="181"/>
      <c r="I56" s="181"/>
      <c r="J56" s="181">
        <f>'将来負担比率（分子）の構造'!K$52</f>
        <v>6688</v>
      </c>
      <c r="K56" s="181"/>
      <c r="L56" s="181"/>
      <c r="M56" s="181">
        <f>'将来負担比率（分子）の構造'!L$52</f>
        <v>6899</v>
      </c>
      <c r="N56" s="181"/>
      <c r="O56" s="181"/>
      <c r="P56" s="181">
        <f>'将来負担比率（分子）の構造'!M$52</f>
        <v>7315</v>
      </c>
    </row>
    <row r="57" spans="1:16" x14ac:dyDescent="0.15">
      <c r="A57" s="181" t="s">
        <v>42</v>
      </c>
      <c r="B57" s="181"/>
      <c r="C57" s="181"/>
      <c r="D57" s="181">
        <f>'将来負担比率（分子）の構造'!I$51</f>
        <v>630</v>
      </c>
      <c r="E57" s="181"/>
      <c r="F57" s="181"/>
      <c r="G57" s="181">
        <f>'将来負担比率（分子）の構造'!J$51</f>
        <v>1192</v>
      </c>
      <c r="H57" s="181"/>
      <c r="I57" s="181"/>
      <c r="J57" s="181">
        <f>'将来負担比率（分子）の構造'!K$51</f>
        <v>1473</v>
      </c>
      <c r="K57" s="181"/>
      <c r="L57" s="181"/>
      <c r="M57" s="181">
        <f>'将来負担比率（分子）の構造'!L$51</f>
        <v>1921</v>
      </c>
      <c r="N57" s="181"/>
      <c r="O57" s="181"/>
      <c r="P57" s="181">
        <f>'将来負担比率（分子）の構造'!M$51</f>
        <v>1823</v>
      </c>
    </row>
    <row r="58" spans="1:16" x14ac:dyDescent="0.15">
      <c r="A58" s="181" t="s">
        <v>41</v>
      </c>
      <c r="B58" s="181"/>
      <c r="C58" s="181"/>
      <c r="D58" s="181">
        <f>'将来負担比率（分子）の構造'!I$50</f>
        <v>8841</v>
      </c>
      <c r="E58" s="181"/>
      <c r="F58" s="181"/>
      <c r="G58" s="181">
        <f>'将来負担比率（分子）の構造'!J$50</f>
        <v>10114</v>
      </c>
      <c r="H58" s="181"/>
      <c r="I58" s="181"/>
      <c r="J58" s="181">
        <f>'将来負担比率（分子）の構造'!K$50</f>
        <v>11807</v>
      </c>
      <c r="K58" s="181"/>
      <c r="L58" s="181"/>
      <c r="M58" s="181">
        <f>'将来負担比率（分子）の構造'!L$50</f>
        <v>9917</v>
      </c>
      <c r="N58" s="181"/>
      <c r="O58" s="181"/>
      <c r="P58" s="181">
        <f>'将来負担比率（分子）の構造'!M$50</f>
        <v>9288</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f>'将来負担比率（分子）の構造'!J$46</f>
        <v>1</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1197</v>
      </c>
      <c r="C62" s="181"/>
      <c r="D62" s="181"/>
      <c r="E62" s="181">
        <f>'将来負担比率（分子）の構造'!J$45</f>
        <v>1162</v>
      </c>
      <c r="F62" s="181"/>
      <c r="G62" s="181"/>
      <c r="H62" s="181">
        <f>'将来負担比率（分子）の構造'!K$45</f>
        <v>1098</v>
      </c>
      <c r="I62" s="181"/>
      <c r="J62" s="181"/>
      <c r="K62" s="181">
        <f>'将来負担比率（分子）の構造'!L$45</f>
        <v>999</v>
      </c>
      <c r="L62" s="181"/>
      <c r="M62" s="181"/>
      <c r="N62" s="181">
        <f>'将来負担比率（分子）の構造'!M$45</f>
        <v>968</v>
      </c>
      <c r="O62" s="181"/>
      <c r="P62" s="181"/>
    </row>
    <row r="63" spans="1:16" x14ac:dyDescent="0.15">
      <c r="A63" s="181" t="s">
        <v>34</v>
      </c>
      <c r="B63" s="181">
        <f>'将来負担比率（分子）の構造'!I$44</f>
        <v>12</v>
      </c>
      <c r="C63" s="181"/>
      <c r="D63" s="181"/>
      <c r="E63" s="181">
        <f>'将来負担比率（分子）の構造'!J$44</f>
        <v>55</v>
      </c>
      <c r="F63" s="181"/>
      <c r="G63" s="181"/>
      <c r="H63" s="181">
        <f>'将来負担比率（分子）の構造'!K$44</f>
        <v>54</v>
      </c>
      <c r="I63" s="181"/>
      <c r="J63" s="181"/>
      <c r="K63" s="181">
        <f>'将来負担比率（分子）の構造'!L$44</f>
        <v>49</v>
      </c>
      <c r="L63" s="181"/>
      <c r="M63" s="181"/>
      <c r="N63" s="181">
        <f>'将来負担比率（分子）の構造'!M$44</f>
        <v>150</v>
      </c>
      <c r="O63" s="181"/>
      <c r="P63" s="181"/>
    </row>
    <row r="64" spans="1:16" x14ac:dyDescent="0.15">
      <c r="A64" s="181" t="s">
        <v>33</v>
      </c>
      <c r="B64" s="181">
        <f>'将来負担比率（分子）の構造'!I$43</f>
        <v>4077</v>
      </c>
      <c r="C64" s="181"/>
      <c r="D64" s="181"/>
      <c r="E64" s="181">
        <f>'将来負担比率（分子）の構造'!J$43</f>
        <v>2549</v>
      </c>
      <c r="F64" s="181"/>
      <c r="G64" s="181"/>
      <c r="H64" s="181">
        <f>'将来負担比率（分子）の構造'!K$43</f>
        <v>4446</v>
      </c>
      <c r="I64" s="181"/>
      <c r="J64" s="181"/>
      <c r="K64" s="181">
        <f>'将来負担比率（分子）の構造'!L$43</f>
        <v>4231</v>
      </c>
      <c r="L64" s="181"/>
      <c r="M64" s="181"/>
      <c r="N64" s="181">
        <f>'将来負担比率（分子）の構造'!M$43</f>
        <v>4094</v>
      </c>
      <c r="O64" s="181"/>
      <c r="P64" s="181"/>
    </row>
    <row r="65" spans="1:16" x14ac:dyDescent="0.15">
      <c r="A65" s="181" t="s">
        <v>32</v>
      </c>
      <c r="B65" s="181">
        <f>'将来負担比率（分子）の構造'!I$42</f>
        <v>175</v>
      </c>
      <c r="C65" s="181"/>
      <c r="D65" s="181"/>
      <c r="E65" s="181">
        <f>'将来負担比率（分子）の構造'!J$42</f>
        <v>118</v>
      </c>
      <c r="F65" s="181"/>
      <c r="G65" s="181"/>
      <c r="H65" s="181">
        <f>'将来負担比率（分子）の構造'!K$42</f>
        <v>59</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6047</v>
      </c>
      <c r="C66" s="181"/>
      <c r="D66" s="181"/>
      <c r="E66" s="181">
        <f>'将来負担比率（分子）の構造'!J$41</f>
        <v>6277</v>
      </c>
      <c r="F66" s="181"/>
      <c r="G66" s="181"/>
      <c r="H66" s="181">
        <f>'将来負担比率（分子）の構造'!K$41</f>
        <v>6856</v>
      </c>
      <c r="I66" s="181"/>
      <c r="J66" s="181"/>
      <c r="K66" s="181">
        <f>'将来負担比率（分子）の構造'!L$41</f>
        <v>7200</v>
      </c>
      <c r="L66" s="181"/>
      <c r="M66" s="181"/>
      <c r="N66" s="181">
        <f>'将来負担比率（分子）の構造'!M$41</f>
        <v>7255</v>
      </c>
      <c r="O66" s="181"/>
      <c r="P66" s="181"/>
    </row>
    <row r="67" spans="1:16" x14ac:dyDescent="0.15">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75</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76</v>
      </c>
      <c r="B72" s="185">
        <f>基金残高に係る経年分析!F55</f>
        <v>8276</v>
      </c>
      <c r="C72" s="185">
        <f>基金残高に係る経年分析!G55</f>
        <v>5783</v>
      </c>
      <c r="D72" s="185">
        <f>基金残高に係る経年分析!H55</f>
        <v>4735</v>
      </c>
    </row>
    <row r="73" spans="1:16" x14ac:dyDescent="0.15">
      <c r="A73" s="184" t="s">
        <v>77</v>
      </c>
      <c r="B73" s="185">
        <f>基金残高に係る経年分析!F56</f>
        <v>520</v>
      </c>
      <c r="C73" s="185">
        <f>基金残高に係る経年分析!G56</f>
        <v>520</v>
      </c>
      <c r="D73" s="185">
        <f>基金残高に係る経年分析!H56</f>
        <v>521</v>
      </c>
    </row>
    <row r="74" spans="1:16" x14ac:dyDescent="0.15">
      <c r="A74" s="184" t="s">
        <v>78</v>
      </c>
      <c r="B74" s="185">
        <f>基金残高に係る経年分析!F57</f>
        <v>12109</v>
      </c>
      <c r="C74" s="185">
        <f>基金残高に係る経年分析!G57</f>
        <v>7802</v>
      </c>
      <c r="D74" s="185">
        <f>基金残高に係る経年分析!H57</f>
        <v>7063</v>
      </c>
    </row>
  </sheetData>
  <sheetProtection algorithmName="SHA-512" hashValue="I45H0k/bvvF4z5TOuMrN4O2EhIPzJDzLKO7+z7EM3WiinTjQejfUZo3MZKVJv3j4tWe69JWevzZ0Is24rjA/RA==" saltValue="67iWDUrL5jZRHKFQJ71qR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212</v>
      </c>
      <c r="DI1" s="760"/>
      <c r="DJ1" s="760"/>
      <c r="DK1" s="760"/>
      <c r="DL1" s="760"/>
      <c r="DM1" s="760"/>
      <c r="DN1" s="761"/>
      <c r="DO1" s="226"/>
      <c r="DP1" s="759" t="s">
        <v>213</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x14ac:dyDescent="0.15">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1" t="s">
        <v>215</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216</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217</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x14ac:dyDescent="0.15">
      <c r="B4" s="701" t="s">
        <v>1</v>
      </c>
      <c r="C4" s="702"/>
      <c r="D4" s="702"/>
      <c r="E4" s="702"/>
      <c r="F4" s="702"/>
      <c r="G4" s="702"/>
      <c r="H4" s="702"/>
      <c r="I4" s="702"/>
      <c r="J4" s="702"/>
      <c r="K4" s="702"/>
      <c r="L4" s="702"/>
      <c r="M4" s="702"/>
      <c r="N4" s="702"/>
      <c r="O4" s="702"/>
      <c r="P4" s="702"/>
      <c r="Q4" s="703"/>
      <c r="R4" s="701" t="s">
        <v>218</v>
      </c>
      <c r="S4" s="702"/>
      <c r="T4" s="702"/>
      <c r="U4" s="702"/>
      <c r="V4" s="702"/>
      <c r="W4" s="702"/>
      <c r="X4" s="702"/>
      <c r="Y4" s="703"/>
      <c r="Z4" s="701" t="s">
        <v>219</v>
      </c>
      <c r="AA4" s="702"/>
      <c r="AB4" s="702"/>
      <c r="AC4" s="703"/>
      <c r="AD4" s="701" t="s">
        <v>220</v>
      </c>
      <c r="AE4" s="702"/>
      <c r="AF4" s="702"/>
      <c r="AG4" s="702"/>
      <c r="AH4" s="702"/>
      <c r="AI4" s="702"/>
      <c r="AJ4" s="702"/>
      <c r="AK4" s="703"/>
      <c r="AL4" s="701" t="s">
        <v>219</v>
      </c>
      <c r="AM4" s="702"/>
      <c r="AN4" s="702"/>
      <c r="AO4" s="703"/>
      <c r="AP4" s="762" t="s">
        <v>221</v>
      </c>
      <c r="AQ4" s="762"/>
      <c r="AR4" s="762"/>
      <c r="AS4" s="762"/>
      <c r="AT4" s="762"/>
      <c r="AU4" s="762"/>
      <c r="AV4" s="762"/>
      <c r="AW4" s="762"/>
      <c r="AX4" s="762"/>
      <c r="AY4" s="762"/>
      <c r="AZ4" s="762"/>
      <c r="BA4" s="762"/>
      <c r="BB4" s="762"/>
      <c r="BC4" s="762"/>
      <c r="BD4" s="762"/>
      <c r="BE4" s="762"/>
      <c r="BF4" s="762"/>
      <c r="BG4" s="762" t="s">
        <v>222</v>
      </c>
      <c r="BH4" s="762"/>
      <c r="BI4" s="762"/>
      <c r="BJ4" s="762"/>
      <c r="BK4" s="762"/>
      <c r="BL4" s="762"/>
      <c r="BM4" s="762"/>
      <c r="BN4" s="762"/>
      <c r="BO4" s="762" t="s">
        <v>219</v>
      </c>
      <c r="BP4" s="762"/>
      <c r="BQ4" s="762"/>
      <c r="BR4" s="762"/>
      <c r="BS4" s="762" t="s">
        <v>223</v>
      </c>
      <c r="BT4" s="762"/>
      <c r="BU4" s="762"/>
      <c r="BV4" s="762"/>
      <c r="BW4" s="762"/>
      <c r="BX4" s="762"/>
      <c r="BY4" s="762"/>
      <c r="BZ4" s="762"/>
      <c r="CA4" s="762"/>
      <c r="CB4" s="762"/>
      <c r="CD4" s="744" t="s">
        <v>224</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x14ac:dyDescent="0.15">
      <c r="B5" s="708" t="s">
        <v>225</v>
      </c>
      <c r="C5" s="709"/>
      <c r="D5" s="709"/>
      <c r="E5" s="709"/>
      <c r="F5" s="709"/>
      <c r="G5" s="709"/>
      <c r="H5" s="709"/>
      <c r="I5" s="709"/>
      <c r="J5" s="709"/>
      <c r="K5" s="709"/>
      <c r="L5" s="709"/>
      <c r="M5" s="709"/>
      <c r="N5" s="709"/>
      <c r="O5" s="709"/>
      <c r="P5" s="709"/>
      <c r="Q5" s="710"/>
      <c r="R5" s="695">
        <v>1335850</v>
      </c>
      <c r="S5" s="696"/>
      <c r="T5" s="696"/>
      <c r="U5" s="696"/>
      <c r="V5" s="696"/>
      <c r="W5" s="696"/>
      <c r="X5" s="696"/>
      <c r="Y5" s="739"/>
      <c r="Z5" s="757">
        <v>10.3</v>
      </c>
      <c r="AA5" s="757"/>
      <c r="AB5" s="757"/>
      <c r="AC5" s="757"/>
      <c r="AD5" s="758">
        <v>1335850</v>
      </c>
      <c r="AE5" s="758"/>
      <c r="AF5" s="758"/>
      <c r="AG5" s="758"/>
      <c r="AH5" s="758"/>
      <c r="AI5" s="758"/>
      <c r="AJ5" s="758"/>
      <c r="AK5" s="758"/>
      <c r="AL5" s="740">
        <v>35</v>
      </c>
      <c r="AM5" s="713"/>
      <c r="AN5" s="713"/>
      <c r="AO5" s="741"/>
      <c r="AP5" s="708" t="s">
        <v>226</v>
      </c>
      <c r="AQ5" s="709"/>
      <c r="AR5" s="709"/>
      <c r="AS5" s="709"/>
      <c r="AT5" s="709"/>
      <c r="AU5" s="709"/>
      <c r="AV5" s="709"/>
      <c r="AW5" s="709"/>
      <c r="AX5" s="709"/>
      <c r="AY5" s="709"/>
      <c r="AZ5" s="709"/>
      <c r="BA5" s="709"/>
      <c r="BB5" s="709"/>
      <c r="BC5" s="709"/>
      <c r="BD5" s="709"/>
      <c r="BE5" s="709"/>
      <c r="BF5" s="710"/>
      <c r="BG5" s="640">
        <v>1335850</v>
      </c>
      <c r="BH5" s="641"/>
      <c r="BI5" s="641"/>
      <c r="BJ5" s="641"/>
      <c r="BK5" s="641"/>
      <c r="BL5" s="641"/>
      <c r="BM5" s="641"/>
      <c r="BN5" s="642"/>
      <c r="BO5" s="677">
        <v>100</v>
      </c>
      <c r="BP5" s="677"/>
      <c r="BQ5" s="677"/>
      <c r="BR5" s="677"/>
      <c r="BS5" s="678" t="s">
        <v>227</v>
      </c>
      <c r="BT5" s="678"/>
      <c r="BU5" s="678"/>
      <c r="BV5" s="678"/>
      <c r="BW5" s="678"/>
      <c r="BX5" s="678"/>
      <c r="BY5" s="678"/>
      <c r="BZ5" s="678"/>
      <c r="CA5" s="678"/>
      <c r="CB5" s="728"/>
      <c r="CD5" s="744" t="s">
        <v>221</v>
      </c>
      <c r="CE5" s="745"/>
      <c r="CF5" s="745"/>
      <c r="CG5" s="745"/>
      <c r="CH5" s="745"/>
      <c r="CI5" s="745"/>
      <c r="CJ5" s="745"/>
      <c r="CK5" s="745"/>
      <c r="CL5" s="745"/>
      <c r="CM5" s="745"/>
      <c r="CN5" s="745"/>
      <c r="CO5" s="745"/>
      <c r="CP5" s="745"/>
      <c r="CQ5" s="746"/>
      <c r="CR5" s="744" t="s">
        <v>228</v>
      </c>
      <c r="CS5" s="745"/>
      <c r="CT5" s="745"/>
      <c r="CU5" s="745"/>
      <c r="CV5" s="745"/>
      <c r="CW5" s="745"/>
      <c r="CX5" s="745"/>
      <c r="CY5" s="746"/>
      <c r="CZ5" s="744" t="s">
        <v>219</v>
      </c>
      <c r="DA5" s="745"/>
      <c r="DB5" s="745"/>
      <c r="DC5" s="746"/>
      <c r="DD5" s="744" t="s">
        <v>229</v>
      </c>
      <c r="DE5" s="745"/>
      <c r="DF5" s="745"/>
      <c r="DG5" s="745"/>
      <c r="DH5" s="745"/>
      <c r="DI5" s="745"/>
      <c r="DJ5" s="745"/>
      <c r="DK5" s="745"/>
      <c r="DL5" s="745"/>
      <c r="DM5" s="745"/>
      <c r="DN5" s="745"/>
      <c r="DO5" s="745"/>
      <c r="DP5" s="746"/>
      <c r="DQ5" s="744" t="s">
        <v>230</v>
      </c>
      <c r="DR5" s="745"/>
      <c r="DS5" s="745"/>
      <c r="DT5" s="745"/>
      <c r="DU5" s="745"/>
      <c r="DV5" s="745"/>
      <c r="DW5" s="745"/>
      <c r="DX5" s="745"/>
      <c r="DY5" s="745"/>
      <c r="DZ5" s="745"/>
      <c r="EA5" s="745"/>
      <c r="EB5" s="745"/>
      <c r="EC5" s="746"/>
    </row>
    <row r="6" spans="2:143" ht="11.25" customHeight="1" x14ac:dyDescent="0.15">
      <c r="B6" s="637" t="s">
        <v>231</v>
      </c>
      <c r="C6" s="638"/>
      <c r="D6" s="638"/>
      <c r="E6" s="638"/>
      <c r="F6" s="638"/>
      <c r="G6" s="638"/>
      <c r="H6" s="638"/>
      <c r="I6" s="638"/>
      <c r="J6" s="638"/>
      <c r="K6" s="638"/>
      <c r="L6" s="638"/>
      <c r="M6" s="638"/>
      <c r="N6" s="638"/>
      <c r="O6" s="638"/>
      <c r="P6" s="638"/>
      <c r="Q6" s="639"/>
      <c r="R6" s="640">
        <v>82407</v>
      </c>
      <c r="S6" s="641"/>
      <c r="T6" s="641"/>
      <c r="U6" s="641"/>
      <c r="V6" s="641"/>
      <c r="W6" s="641"/>
      <c r="X6" s="641"/>
      <c r="Y6" s="642"/>
      <c r="Z6" s="677">
        <v>0.6</v>
      </c>
      <c r="AA6" s="677"/>
      <c r="AB6" s="677"/>
      <c r="AC6" s="677"/>
      <c r="AD6" s="678">
        <v>82407</v>
      </c>
      <c r="AE6" s="678"/>
      <c r="AF6" s="678"/>
      <c r="AG6" s="678"/>
      <c r="AH6" s="678"/>
      <c r="AI6" s="678"/>
      <c r="AJ6" s="678"/>
      <c r="AK6" s="678"/>
      <c r="AL6" s="643">
        <v>2.2000000000000002</v>
      </c>
      <c r="AM6" s="644"/>
      <c r="AN6" s="644"/>
      <c r="AO6" s="679"/>
      <c r="AP6" s="637" t="s">
        <v>232</v>
      </c>
      <c r="AQ6" s="638"/>
      <c r="AR6" s="638"/>
      <c r="AS6" s="638"/>
      <c r="AT6" s="638"/>
      <c r="AU6" s="638"/>
      <c r="AV6" s="638"/>
      <c r="AW6" s="638"/>
      <c r="AX6" s="638"/>
      <c r="AY6" s="638"/>
      <c r="AZ6" s="638"/>
      <c r="BA6" s="638"/>
      <c r="BB6" s="638"/>
      <c r="BC6" s="638"/>
      <c r="BD6" s="638"/>
      <c r="BE6" s="638"/>
      <c r="BF6" s="639"/>
      <c r="BG6" s="640">
        <v>1335850</v>
      </c>
      <c r="BH6" s="641"/>
      <c r="BI6" s="641"/>
      <c r="BJ6" s="641"/>
      <c r="BK6" s="641"/>
      <c r="BL6" s="641"/>
      <c r="BM6" s="641"/>
      <c r="BN6" s="642"/>
      <c r="BO6" s="677">
        <v>100</v>
      </c>
      <c r="BP6" s="677"/>
      <c r="BQ6" s="677"/>
      <c r="BR6" s="677"/>
      <c r="BS6" s="678" t="s">
        <v>182</v>
      </c>
      <c r="BT6" s="678"/>
      <c r="BU6" s="678"/>
      <c r="BV6" s="678"/>
      <c r="BW6" s="678"/>
      <c r="BX6" s="678"/>
      <c r="BY6" s="678"/>
      <c r="BZ6" s="678"/>
      <c r="CA6" s="678"/>
      <c r="CB6" s="728"/>
      <c r="CD6" s="698" t="s">
        <v>233</v>
      </c>
      <c r="CE6" s="699"/>
      <c r="CF6" s="699"/>
      <c r="CG6" s="699"/>
      <c r="CH6" s="699"/>
      <c r="CI6" s="699"/>
      <c r="CJ6" s="699"/>
      <c r="CK6" s="699"/>
      <c r="CL6" s="699"/>
      <c r="CM6" s="699"/>
      <c r="CN6" s="699"/>
      <c r="CO6" s="699"/>
      <c r="CP6" s="699"/>
      <c r="CQ6" s="700"/>
      <c r="CR6" s="640">
        <v>93762</v>
      </c>
      <c r="CS6" s="641"/>
      <c r="CT6" s="641"/>
      <c r="CU6" s="641"/>
      <c r="CV6" s="641"/>
      <c r="CW6" s="641"/>
      <c r="CX6" s="641"/>
      <c r="CY6" s="642"/>
      <c r="CZ6" s="740">
        <v>0.8</v>
      </c>
      <c r="DA6" s="713"/>
      <c r="DB6" s="713"/>
      <c r="DC6" s="743"/>
      <c r="DD6" s="646" t="s">
        <v>227</v>
      </c>
      <c r="DE6" s="641"/>
      <c r="DF6" s="641"/>
      <c r="DG6" s="641"/>
      <c r="DH6" s="641"/>
      <c r="DI6" s="641"/>
      <c r="DJ6" s="641"/>
      <c r="DK6" s="641"/>
      <c r="DL6" s="641"/>
      <c r="DM6" s="641"/>
      <c r="DN6" s="641"/>
      <c r="DO6" s="641"/>
      <c r="DP6" s="642"/>
      <c r="DQ6" s="646">
        <v>93762</v>
      </c>
      <c r="DR6" s="641"/>
      <c r="DS6" s="641"/>
      <c r="DT6" s="641"/>
      <c r="DU6" s="641"/>
      <c r="DV6" s="641"/>
      <c r="DW6" s="641"/>
      <c r="DX6" s="641"/>
      <c r="DY6" s="641"/>
      <c r="DZ6" s="641"/>
      <c r="EA6" s="641"/>
      <c r="EB6" s="641"/>
      <c r="EC6" s="684"/>
    </row>
    <row r="7" spans="2:143" ht="11.25" customHeight="1" x14ac:dyDescent="0.15">
      <c r="B7" s="637" t="s">
        <v>234</v>
      </c>
      <c r="C7" s="638"/>
      <c r="D7" s="638"/>
      <c r="E7" s="638"/>
      <c r="F7" s="638"/>
      <c r="G7" s="638"/>
      <c r="H7" s="638"/>
      <c r="I7" s="638"/>
      <c r="J7" s="638"/>
      <c r="K7" s="638"/>
      <c r="L7" s="638"/>
      <c r="M7" s="638"/>
      <c r="N7" s="638"/>
      <c r="O7" s="638"/>
      <c r="P7" s="638"/>
      <c r="Q7" s="639"/>
      <c r="R7" s="640">
        <v>633</v>
      </c>
      <c r="S7" s="641"/>
      <c r="T7" s="641"/>
      <c r="U7" s="641"/>
      <c r="V7" s="641"/>
      <c r="W7" s="641"/>
      <c r="X7" s="641"/>
      <c r="Y7" s="642"/>
      <c r="Z7" s="677">
        <v>0</v>
      </c>
      <c r="AA7" s="677"/>
      <c r="AB7" s="677"/>
      <c r="AC7" s="677"/>
      <c r="AD7" s="678">
        <v>633</v>
      </c>
      <c r="AE7" s="678"/>
      <c r="AF7" s="678"/>
      <c r="AG7" s="678"/>
      <c r="AH7" s="678"/>
      <c r="AI7" s="678"/>
      <c r="AJ7" s="678"/>
      <c r="AK7" s="678"/>
      <c r="AL7" s="643">
        <v>0</v>
      </c>
      <c r="AM7" s="644"/>
      <c r="AN7" s="644"/>
      <c r="AO7" s="679"/>
      <c r="AP7" s="637" t="s">
        <v>235</v>
      </c>
      <c r="AQ7" s="638"/>
      <c r="AR7" s="638"/>
      <c r="AS7" s="638"/>
      <c r="AT7" s="638"/>
      <c r="AU7" s="638"/>
      <c r="AV7" s="638"/>
      <c r="AW7" s="638"/>
      <c r="AX7" s="638"/>
      <c r="AY7" s="638"/>
      <c r="AZ7" s="638"/>
      <c r="BA7" s="638"/>
      <c r="BB7" s="638"/>
      <c r="BC7" s="638"/>
      <c r="BD7" s="638"/>
      <c r="BE7" s="638"/>
      <c r="BF7" s="639"/>
      <c r="BG7" s="640">
        <v>526566</v>
      </c>
      <c r="BH7" s="641"/>
      <c r="BI7" s="641"/>
      <c r="BJ7" s="641"/>
      <c r="BK7" s="641"/>
      <c r="BL7" s="641"/>
      <c r="BM7" s="641"/>
      <c r="BN7" s="642"/>
      <c r="BO7" s="677">
        <v>39.4</v>
      </c>
      <c r="BP7" s="677"/>
      <c r="BQ7" s="677"/>
      <c r="BR7" s="677"/>
      <c r="BS7" s="678" t="s">
        <v>182</v>
      </c>
      <c r="BT7" s="678"/>
      <c r="BU7" s="678"/>
      <c r="BV7" s="678"/>
      <c r="BW7" s="678"/>
      <c r="BX7" s="678"/>
      <c r="BY7" s="678"/>
      <c r="BZ7" s="678"/>
      <c r="CA7" s="678"/>
      <c r="CB7" s="728"/>
      <c r="CD7" s="673" t="s">
        <v>236</v>
      </c>
      <c r="CE7" s="674"/>
      <c r="CF7" s="674"/>
      <c r="CG7" s="674"/>
      <c r="CH7" s="674"/>
      <c r="CI7" s="674"/>
      <c r="CJ7" s="674"/>
      <c r="CK7" s="674"/>
      <c r="CL7" s="674"/>
      <c r="CM7" s="674"/>
      <c r="CN7" s="674"/>
      <c r="CO7" s="674"/>
      <c r="CP7" s="674"/>
      <c r="CQ7" s="675"/>
      <c r="CR7" s="640">
        <v>2326502</v>
      </c>
      <c r="CS7" s="641"/>
      <c r="CT7" s="641"/>
      <c r="CU7" s="641"/>
      <c r="CV7" s="641"/>
      <c r="CW7" s="641"/>
      <c r="CX7" s="641"/>
      <c r="CY7" s="642"/>
      <c r="CZ7" s="677">
        <v>20.399999999999999</v>
      </c>
      <c r="DA7" s="677"/>
      <c r="DB7" s="677"/>
      <c r="DC7" s="677"/>
      <c r="DD7" s="646">
        <v>216842</v>
      </c>
      <c r="DE7" s="641"/>
      <c r="DF7" s="641"/>
      <c r="DG7" s="641"/>
      <c r="DH7" s="641"/>
      <c r="DI7" s="641"/>
      <c r="DJ7" s="641"/>
      <c r="DK7" s="641"/>
      <c r="DL7" s="641"/>
      <c r="DM7" s="641"/>
      <c r="DN7" s="641"/>
      <c r="DO7" s="641"/>
      <c r="DP7" s="642"/>
      <c r="DQ7" s="646">
        <v>1614867</v>
      </c>
      <c r="DR7" s="641"/>
      <c r="DS7" s="641"/>
      <c r="DT7" s="641"/>
      <c r="DU7" s="641"/>
      <c r="DV7" s="641"/>
      <c r="DW7" s="641"/>
      <c r="DX7" s="641"/>
      <c r="DY7" s="641"/>
      <c r="DZ7" s="641"/>
      <c r="EA7" s="641"/>
      <c r="EB7" s="641"/>
      <c r="EC7" s="684"/>
    </row>
    <row r="8" spans="2:143" ht="11.25" customHeight="1" x14ac:dyDescent="0.15">
      <c r="B8" s="637" t="s">
        <v>237</v>
      </c>
      <c r="C8" s="638"/>
      <c r="D8" s="638"/>
      <c r="E8" s="638"/>
      <c r="F8" s="638"/>
      <c r="G8" s="638"/>
      <c r="H8" s="638"/>
      <c r="I8" s="638"/>
      <c r="J8" s="638"/>
      <c r="K8" s="638"/>
      <c r="L8" s="638"/>
      <c r="M8" s="638"/>
      <c r="N8" s="638"/>
      <c r="O8" s="638"/>
      <c r="P8" s="638"/>
      <c r="Q8" s="639"/>
      <c r="R8" s="640">
        <v>3062</v>
      </c>
      <c r="S8" s="641"/>
      <c r="T8" s="641"/>
      <c r="U8" s="641"/>
      <c r="V8" s="641"/>
      <c r="W8" s="641"/>
      <c r="X8" s="641"/>
      <c r="Y8" s="642"/>
      <c r="Z8" s="677">
        <v>0</v>
      </c>
      <c r="AA8" s="677"/>
      <c r="AB8" s="677"/>
      <c r="AC8" s="677"/>
      <c r="AD8" s="678">
        <v>3062</v>
      </c>
      <c r="AE8" s="678"/>
      <c r="AF8" s="678"/>
      <c r="AG8" s="678"/>
      <c r="AH8" s="678"/>
      <c r="AI8" s="678"/>
      <c r="AJ8" s="678"/>
      <c r="AK8" s="678"/>
      <c r="AL8" s="643">
        <v>0.1</v>
      </c>
      <c r="AM8" s="644"/>
      <c r="AN8" s="644"/>
      <c r="AO8" s="679"/>
      <c r="AP8" s="637" t="s">
        <v>238</v>
      </c>
      <c r="AQ8" s="638"/>
      <c r="AR8" s="638"/>
      <c r="AS8" s="638"/>
      <c r="AT8" s="638"/>
      <c r="AU8" s="638"/>
      <c r="AV8" s="638"/>
      <c r="AW8" s="638"/>
      <c r="AX8" s="638"/>
      <c r="AY8" s="638"/>
      <c r="AZ8" s="638"/>
      <c r="BA8" s="638"/>
      <c r="BB8" s="638"/>
      <c r="BC8" s="638"/>
      <c r="BD8" s="638"/>
      <c r="BE8" s="638"/>
      <c r="BF8" s="639"/>
      <c r="BG8" s="640">
        <v>20415</v>
      </c>
      <c r="BH8" s="641"/>
      <c r="BI8" s="641"/>
      <c r="BJ8" s="641"/>
      <c r="BK8" s="641"/>
      <c r="BL8" s="641"/>
      <c r="BM8" s="641"/>
      <c r="BN8" s="642"/>
      <c r="BO8" s="677">
        <v>1.5</v>
      </c>
      <c r="BP8" s="677"/>
      <c r="BQ8" s="677"/>
      <c r="BR8" s="677"/>
      <c r="BS8" s="646" t="s">
        <v>182</v>
      </c>
      <c r="BT8" s="641"/>
      <c r="BU8" s="641"/>
      <c r="BV8" s="641"/>
      <c r="BW8" s="641"/>
      <c r="BX8" s="641"/>
      <c r="BY8" s="641"/>
      <c r="BZ8" s="641"/>
      <c r="CA8" s="641"/>
      <c r="CB8" s="684"/>
      <c r="CD8" s="673" t="s">
        <v>239</v>
      </c>
      <c r="CE8" s="674"/>
      <c r="CF8" s="674"/>
      <c r="CG8" s="674"/>
      <c r="CH8" s="674"/>
      <c r="CI8" s="674"/>
      <c r="CJ8" s="674"/>
      <c r="CK8" s="674"/>
      <c r="CL8" s="674"/>
      <c r="CM8" s="674"/>
      <c r="CN8" s="674"/>
      <c r="CO8" s="674"/>
      <c r="CP8" s="674"/>
      <c r="CQ8" s="675"/>
      <c r="CR8" s="640">
        <v>1612197</v>
      </c>
      <c r="CS8" s="641"/>
      <c r="CT8" s="641"/>
      <c r="CU8" s="641"/>
      <c r="CV8" s="641"/>
      <c r="CW8" s="641"/>
      <c r="CX8" s="641"/>
      <c r="CY8" s="642"/>
      <c r="CZ8" s="677">
        <v>14.2</v>
      </c>
      <c r="DA8" s="677"/>
      <c r="DB8" s="677"/>
      <c r="DC8" s="677"/>
      <c r="DD8" s="646" t="s">
        <v>227</v>
      </c>
      <c r="DE8" s="641"/>
      <c r="DF8" s="641"/>
      <c r="DG8" s="641"/>
      <c r="DH8" s="641"/>
      <c r="DI8" s="641"/>
      <c r="DJ8" s="641"/>
      <c r="DK8" s="641"/>
      <c r="DL8" s="641"/>
      <c r="DM8" s="641"/>
      <c r="DN8" s="641"/>
      <c r="DO8" s="641"/>
      <c r="DP8" s="642"/>
      <c r="DQ8" s="646">
        <v>999011</v>
      </c>
      <c r="DR8" s="641"/>
      <c r="DS8" s="641"/>
      <c r="DT8" s="641"/>
      <c r="DU8" s="641"/>
      <c r="DV8" s="641"/>
      <c r="DW8" s="641"/>
      <c r="DX8" s="641"/>
      <c r="DY8" s="641"/>
      <c r="DZ8" s="641"/>
      <c r="EA8" s="641"/>
      <c r="EB8" s="641"/>
      <c r="EC8" s="684"/>
    </row>
    <row r="9" spans="2:143" ht="11.25" customHeight="1" x14ac:dyDescent="0.15">
      <c r="B9" s="637" t="s">
        <v>240</v>
      </c>
      <c r="C9" s="638"/>
      <c r="D9" s="638"/>
      <c r="E9" s="638"/>
      <c r="F9" s="638"/>
      <c r="G9" s="638"/>
      <c r="H9" s="638"/>
      <c r="I9" s="638"/>
      <c r="J9" s="638"/>
      <c r="K9" s="638"/>
      <c r="L9" s="638"/>
      <c r="M9" s="638"/>
      <c r="N9" s="638"/>
      <c r="O9" s="638"/>
      <c r="P9" s="638"/>
      <c r="Q9" s="639"/>
      <c r="R9" s="640">
        <v>1882</v>
      </c>
      <c r="S9" s="641"/>
      <c r="T9" s="641"/>
      <c r="U9" s="641"/>
      <c r="V9" s="641"/>
      <c r="W9" s="641"/>
      <c r="X9" s="641"/>
      <c r="Y9" s="642"/>
      <c r="Z9" s="677">
        <v>0</v>
      </c>
      <c r="AA9" s="677"/>
      <c r="AB9" s="677"/>
      <c r="AC9" s="677"/>
      <c r="AD9" s="678">
        <v>1882</v>
      </c>
      <c r="AE9" s="678"/>
      <c r="AF9" s="678"/>
      <c r="AG9" s="678"/>
      <c r="AH9" s="678"/>
      <c r="AI9" s="678"/>
      <c r="AJ9" s="678"/>
      <c r="AK9" s="678"/>
      <c r="AL9" s="643">
        <v>0</v>
      </c>
      <c r="AM9" s="644"/>
      <c r="AN9" s="644"/>
      <c r="AO9" s="679"/>
      <c r="AP9" s="637" t="s">
        <v>241</v>
      </c>
      <c r="AQ9" s="638"/>
      <c r="AR9" s="638"/>
      <c r="AS9" s="638"/>
      <c r="AT9" s="638"/>
      <c r="AU9" s="638"/>
      <c r="AV9" s="638"/>
      <c r="AW9" s="638"/>
      <c r="AX9" s="638"/>
      <c r="AY9" s="638"/>
      <c r="AZ9" s="638"/>
      <c r="BA9" s="638"/>
      <c r="BB9" s="638"/>
      <c r="BC9" s="638"/>
      <c r="BD9" s="638"/>
      <c r="BE9" s="638"/>
      <c r="BF9" s="639"/>
      <c r="BG9" s="640">
        <v>422418</v>
      </c>
      <c r="BH9" s="641"/>
      <c r="BI9" s="641"/>
      <c r="BJ9" s="641"/>
      <c r="BK9" s="641"/>
      <c r="BL9" s="641"/>
      <c r="BM9" s="641"/>
      <c r="BN9" s="642"/>
      <c r="BO9" s="677">
        <v>31.6</v>
      </c>
      <c r="BP9" s="677"/>
      <c r="BQ9" s="677"/>
      <c r="BR9" s="677"/>
      <c r="BS9" s="646" t="s">
        <v>227</v>
      </c>
      <c r="BT9" s="641"/>
      <c r="BU9" s="641"/>
      <c r="BV9" s="641"/>
      <c r="BW9" s="641"/>
      <c r="BX9" s="641"/>
      <c r="BY9" s="641"/>
      <c r="BZ9" s="641"/>
      <c r="CA9" s="641"/>
      <c r="CB9" s="684"/>
      <c r="CD9" s="673" t="s">
        <v>242</v>
      </c>
      <c r="CE9" s="674"/>
      <c r="CF9" s="674"/>
      <c r="CG9" s="674"/>
      <c r="CH9" s="674"/>
      <c r="CI9" s="674"/>
      <c r="CJ9" s="674"/>
      <c r="CK9" s="674"/>
      <c r="CL9" s="674"/>
      <c r="CM9" s="674"/>
      <c r="CN9" s="674"/>
      <c r="CO9" s="674"/>
      <c r="CP9" s="674"/>
      <c r="CQ9" s="675"/>
      <c r="CR9" s="640">
        <v>389509</v>
      </c>
      <c r="CS9" s="641"/>
      <c r="CT9" s="641"/>
      <c r="CU9" s="641"/>
      <c r="CV9" s="641"/>
      <c r="CW9" s="641"/>
      <c r="CX9" s="641"/>
      <c r="CY9" s="642"/>
      <c r="CZ9" s="677">
        <v>3.4</v>
      </c>
      <c r="DA9" s="677"/>
      <c r="DB9" s="677"/>
      <c r="DC9" s="677"/>
      <c r="DD9" s="646">
        <v>22612</v>
      </c>
      <c r="DE9" s="641"/>
      <c r="DF9" s="641"/>
      <c r="DG9" s="641"/>
      <c r="DH9" s="641"/>
      <c r="DI9" s="641"/>
      <c r="DJ9" s="641"/>
      <c r="DK9" s="641"/>
      <c r="DL9" s="641"/>
      <c r="DM9" s="641"/>
      <c r="DN9" s="641"/>
      <c r="DO9" s="641"/>
      <c r="DP9" s="642"/>
      <c r="DQ9" s="646">
        <v>356093</v>
      </c>
      <c r="DR9" s="641"/>
      <c r="DS9" s="641"/>
      <c r="DT9" s="641"/>
      <c r="DU9" s="641"/>
      <c r="DV9" s="641"/>
      <c r="DW9" s="641"/>
      <c r="DX9" s="641"/>
      <c r="DY9" s="641"/>
      <c r="DZ9" s="641"/>
      <c r="EA9" s="641"/>
      <c r="EB9" s="641"/>
      <c r="EC9" s="684"/>
    </row>
    <row r="10" spans="2:143" ht="11.25" customHeight="1" x14ac:dyDescent="0.15">
      <c r="B10" s="637" t="s">
        <v>243</v>
      </c>
      <c r="C10" s="638"/>
      <c r="D10" s="638"/>
      <c r="E10" s="638"/>
      <c r="F10" s="638"/>
      <c r="G10" s="638"/>
      <c r="H10" s="638"/>
      <c r="I10" s="638"/>
      <c r="J10" s="638"/>
      <c r="K10" s="638"/>
      <c r="L10" s="638"/>
      <c r="M10" s="638"/>
      <c r="N10" s="638"/>
      <c r="O10" s="638"/>
      <c r="P10" s="638"/>
      <c r="Q10" s="639"/>
      <c r="R10" s="640" t="s">
        <v>182</v>
      </c>
      <c r="S10" s="641"/>
      <c r="T10" s="641"/>
      <c r="U10" s="641"/>
      <c r="V10" s="641"/>
      <c r="W10" s="641"/>
      <c r="X10" s="641"/>
      <c r="Y10" s="642"/>
      <c r="Z10" s="677" t="s">
        <v>182</v>
      </c>
      <c r="AA10" s="677"/>
      <c r="AB10" s="677"/>
      <c r="AC10" s="677"/>
      <c r="AD10" s="678" t="s">
        <v>227</v>
      </c>
      <c r="AE10" s="678"/>
      <c r="AF10" s="678"/>
      <c r="AG10" s="678"/>
      <c r="AH10" s="678"/>
      <c r="AI10" s="678"/>
      <c r="AJ10" s="678"/>
      <c r="AK10" s="678"/>
      <c r="AL10" s="643" t="s">
        <v>182</v>
      </c>
      <c r="AM10" s="644"/>
      <c r="AN10" s="644"/>
      <c r="AO10" s="679"/>
      <c r="AP10" s="637" t="s">
        <v>244</v>
      </c>
      <c r="AQ10" s="638"/>
      <c r="AR10" s="638"/>
      <c r="AS10" s="638"/>
      <c r="AT10" s="638"/>
      <c r="AU10" s="638"/>
      <c r="AV10" s="638"/>
      <c r="AW10" s="638"/>
      <c r="AX10" s="638"/>
      <c r="AY10" s="638"/>
      <c r="AZ10" s="638"/>
      <c r="BA10" s="638"/>
      <c r="BB10" s="638"/>
      <c r="BC10" s="638"/>
      <c r="BD10" s="638"/>
      <c r="BE10" s="638"/>
      <c r="BF10" s="639"/>
      <c r="BG10" s="640">
        <v>24984</v>
      </c>
      <c r="BH10" s="641"/>
      <c r="BI10" s="641"/>
      <c r="BJ10" s="641"/>
      <c r="BK10" s="641"/>
      <c r="BL10" s="641"/>
      <c r="BM10" s="641"/>
      <c r="BN10" s="642"/>
      <c r="BO10" s="677">
        <v>1.9</v>
      </c>
      <c r="BP10" s="677"/>
      <c r="BQ10" s="677"/>
      <c r="BR10" s="677"/>
      <c r="BS10" s="646" t="s">
        <v>182</v>
      </c>
      <c r="BT10" s="641"/>
      <c r="BU10" s="641"/>
      <c r="BV10" s="641"/>
      <c r="BW10" s="641"/>
      <c r="BX10" s="641"/>
      <c r="BY10" s="641"/>
      <c r="BZ10" s="641"/>
      <c r="CA10" s="641"/>
      <c r="CB10" s="684"/>
      <c r="CD10" s="673" t="s">
        <v>245</v>
      </c>
      <c r="CE10" s="674"/>
      <c r="CF10" s="674"/>
      <c r="CG10" s="674"/>
      <c r="CH10" s="674"/>
      <c r="CI10" s="674"/>
      <c r="CJ10" s="674"/>
      <c r="CK10" s="674"/>
      <c r="CL10" s="674"/>
      <c r="CM10" s="674"/>
      <c r="CN10" s="674"/>
      <c r="CO10" s="674"/>
      <c r="CP10" s="674"/>
      <c r="CQ10" s="675"/>
      <c r="CR10" s="640">
        <v>15260</v>
      </c>
      <c r="CS10" s="641"/>
      <c r="CT10" s="641"/>
      <c r="CU10" s="641"/>
      <c r="CV10" s="641"/>
      <c r="CW10" s="641"/>
      <c r="CX10" s="641"/>
      <c r="CY10" s="642"/>
      <c r="CZ10" s="677">
        <v>0.1</v>
      </c>
      <c r="DA10" s="677"/>
      <c r="DB10" s="677"/>
      <c r="DC10" s="677"/>
      <c r="DD10" s="646" t="s">
        <v>182</v>
      </c>
      <c r="DE10" s="641"/>
      <c r="DF10" s="641"/>
      <c r="DG10" s="641"/>
      <c r="DH10" s="641"/>
      <c r="DI10" s="641"/>
      <c r="DJ10" s="641"/>
      <c r="DK10" s="641"/>
      <c r="DL10" s="641"/>
      <c r="DM10" s="641"/>
      <c r="DN10" s="641"/>
      <c r="DO10" s="641"/>
      <c r="DP10" s="642"/>
      <c r="DQ10" s="646">
        <v>15244</v>
      </c>
      <c r="DR10" s="641"/>
      <c r="DS10" s="641"/>
      <c r="DT10" s="641"/>
      <c r="DU10" s="641"/>
      <c r="DV10" s="641"/>
      <c r="DW10" s="641"/>
      <c r="DX10" s="641"/>
      <c r="DY10" s="641"/>
      <c r="DZ10" s="641"/>
      <c r="EA10" s="641"/>
      <c r="EB10" s="641"/>
      <c r="EC10" s="684"/>
    </row>
    <row r="11" spans="2:143" ht="11.25" customHeight="1" x14ac:dyDescent="0.15">
      <c r="B11" s="637" t="s">
        <v>246</v>
      </c>
      <c r="C11" s="638"/>
      <c r="D11" s="638"/>
      <c r="E11" s="638"/>
      <c r="F11" s="638"/>
      <c r="G11" s="638"/>
      <c r="H11" s="638"/>
      <c r="I11" s="638"/>
      <c r="J11" s="638"/>
      <c r="K11" s="638"/>
      <c r="L11" s="638"/>
      <c r="M11" s="638"/>
      <c r="N11" s="638"/>
      <c r="O11" s="638"/>
      <c r="P11" s="638"/>
      <c r="Q11" s="639"/>
      <c r="R11" s="640">
        <v>204328</v>
      </c>
      <c r="S11" s="641"/>
      <c r="T11" s="641"/>
      <c r="U11" s="641"/>
      <c r="V11" s="641"/>
      <c r="W11" s="641"/>
      <c r="X11" s="641"/>
      <c r="Y11" s="642"/>
      <c r="Z11" s="643">
        <v>1.6</v>
      </c>
      <c r="AA11" s="644"/>
      <c r="AB11" s="644"/>
      <c r="AC11" s="645"/>
      <c r="AD11" s="646">
        <v>204328</v>
      </c>
      <c r="AE11" s="641"/>
      <c r="AF11" s="641"/>
      <c r="AG11" s="641"/>
      <c r="AH11" s="641"/>
      <c r="AI11" s="641"/>
      <c r="AJ11" s="641"/>
      <c r="AK11" s="642"/>
      <c r="AL11" s="643">
        <v>5.4</v>
      </c>
      <c r="AM11" s="644"/>
      <c r="AN11" s="644"/>
      <c r="AO11" s="679"/>
      <c r="AP11" s="637" t="s">
        <v>247</v>
      </c>
      <c r="AQ11" s="638"/>
      <c r="AR11" s="638"/>
      <c r="AS11" s="638"/>
      <c r="AT11" s="638"/>
      <c r="AU11" s="638"/>
      <c r="AV11" s="638"/>
      <c r="AW11" s="638"/>
      <c r="AX11" s="638"/>
      <c r="AY11" s="638"/>
      <c r="AZ11" s="638"/>
      <c r="BA11" s="638"/>
      <c r="BB11" s="638"/>
      <c r="BC11" s="638"/>
      <c r="BD11" s="638"/>
      <c r="BE11" s="638"/>
      <c r="BF11" s="639"/>
      <c r="BG11" s="640">
        <v>58749</v>
      </c>
      <c r="BH11" s="641"/>
      <c r="BI11" s="641"/>
      <c r="BJ11" s="641"/>
      <c r="BK11" s="641"/>
      <c r="BL11" s="641"/>
      <c r="BM11" s="641"/>
      <c r="BN11" s="642"/>
      <c r="BO11" s="677">
        <v>4.4000000000000004</v>
      </c>
      <c r="BP11" s="677"/>
      <c r="BQ11" s="677"/>
      <c r="BR11" s="677"/>
      <c r="BS11" s="646" t="s">
        <v>182</v>
      </c>
      <c r="BT11" s="641"/>
      <c r="BU11" s="641"/>
      <c r="BV11" s="641"/>
      <c r="BW11" s="641"/>
      <c r="BX11" s="641"/>
      <c r="BY11" s="641"/>
      <c r="BZ11" s="641"/>
      <c r="CA11" s="641"/>
      <c r="CB11" s="684"/>
      <c r="CD11" s="673" t="s">
        <v>248</v>
      </c>
      <c r="CE11" s="674"/>
      <c r="CF11" s="674"/>
      <c r="CG11" s="674"/>
      <c r="CH11" s="674"/>
      <c r="CI11" s="674"/>
      <c r="CJ11" s="674"/>
      <c r="CK11" s="674"/>
      <c r="CL11" s="674"/>
      <c r="CM11" s="674"/>
      <c r="CN11" s="674"/>
      <c r="CO11" s="674"/>
      <c r="CP11" s="674"/>
      <c r="CQ11" s="675"/>
      <c r="CR11" s="640">
        <v>1786821</v>
      </c>
      <c r="CS11" s="641"/>
      <c r="CT11" s="641"/>
      <c r="CU11" s="641"/>
      <c r="CV11" s="641"/>
      <c r="CW11" s="641"/>
      <c r="CX11" s="641"/>
      <c r="CY11" s="642"/>
      <c r="CZ11" s="677">
        <v>15.7</v>
      </c>
      <c r="DA11" s="677"/>
      <c r="DB11" s="677"/>
      <c r="DC11" s="677"/>
      <c r="DD11" s="646">
        <v>1390292</v>
      </c>
      <c r="DE11" s="641"/>
      <c r="DF11" s="641"/>
      <c r="DG11" s="641"/>
      <c r="DH11" s="641"/>
      <c r="DI11" s="641"/>
      <c r="DJ11" s="641"/>
      <c r="DK11" s="641"/>
      <c r="DL11" s="641"/>
      <c r="DM11" s="641"/>
      <c r="DN11" s="641"/>
      <c r="DO11" s="641"/>
      <c r="DP11" s="642"/>
      <c r="DQ11" s="646">
        <v>590335</v>
      </c>
      <c r="DR11" s="641"/>
      <c r="DS11" s="641"/>
      <c r="DT11" s="641"/>
      <c r="DU11" s="641"/>
      <c r="DV11" s="641"/>
      <c r="DW11" s="641"/>
      <c r="DX11" s="641"/>
      <c r="DY11" s="641"/>
      <c r="DZ11" s="641"/>
      <c r="EA11" s="641"/>
      <c r="EB11" s="641"/>
      <c r="EC11" s="684"/>
    </row>
    <row r="12" spans="2:143" ht="11.25" customHeight="1" x14ac:dyDescent="0.15">
      <c r="B12" s="637" t="s">
        <v>249</v>
      </c>
      <c r="C12" s="638"/>
      <c r="D12" s="638"/>
      <c r="E12" s="638"/>
      <c r="F12" s="638"/>
      <c r="G12" s="638"/>
      <c r="H12" s="638"/>
      <c r="I12" s="638"/>
      <c r="J12" s="638"/>
      <c r="K12" s="638"/>
      <c r="L12" s="638"/>
      <c r="M12" s="638"/>
      <c r="N12" s="638"/>
      <c r="O12" s="638"/>
      <c r="P12" s="638"/>
      <c r="Q12" s="639"/>
      <c r="R12" s="640">
        <v>17383</v>
      </c>
      <c r="S12" s="641"/>
      <c r="T12" s="641"/>
      <c r="U12" s="641"/>
      <c r="V12" s="641"/>
      <c r="W12" s="641"/>
      <c r="X12" s="641"/>
      <c r="Y12" s="642"/>
      <c r="Z12" s="677">
        <v>0.1</v>
      </c>
      <c r="AA12" s="677"/>
      <c r="AB12" s="677"/>
      <c r="AC12" s="677"/>
      <c r="AD12" s="678">
        <v>17383</v>
      </c>
      <c r="AE12" s="678"/>
      <c r="AF12" s="678"/>
      <c r="AG12" s="678"/>
      <c r="AH12" s="678"/>
      <c r="AI12" s="678"/>
      <c r="AJ12" s="678"/>
      <c r="AK12" s="678"/>
      <c r="AL12" s="643">
        <v>0.5</v>
      </c>
      <c r="AM12" s="644"/>
      <c r="AN12" s="644"/>
      <c r="AO12" s="679"/>
      <c r="AP12" s="637" t="s">
        <v>250</v>
      </c>
      <c r="AQ12" s="638"/>
      <c r="AR12" s="638"/>
      <c r="AS12" s="638"/>
      <c r="AT12" s="638"/>
      <c r="AU12" s="638"/>
      <c r="AV12" s="638"/>
      <c r="AW12" s="638"/>
      <c r="AX12" s="638"/>
      <c r="AY12" s="638"/>
      <c r="AZ12" s="638"/>
      <c r="BA12" s="638"/>
      <c r="BB12" s="638"/>
      <c r="BC12" s="638"/>
      <c r="BD12" s="638"/>
      <c r="BE12" s="638"/>
      <c r="BF12" s="639"/>
      <c r="BG12" s="640">
        <v>693653</v>
      </c>
      <c r="BH12" s="641"/>
      <c r="BI12" s="641"/>
      <c r="BJ12" s="641"/>
      <c r="BK12" s="641"/>
      <c r="BL12" s="641"/>
      <c r="BM12" s="641"/>
      <c r="BN12" s="642"/>
      <c r="BO12" s="677">
        <v>51.9</v>
      </c>
      <c r="BP12" s="677"/>
      <c r="BQ12" s="677"/>
      <c r="BR12" s="677"/>
      <c r="BS12" s="646" t="s">
        <v>182</v>
      </c>
      <c r="BT12" s="641"/>
      <c r="BU12" s="641"/>
      <c r="BV12" s="641"/>
      <c r="BW12" s="641"/>
      <c r="BX12" s="641"/>
      <c r="BY12" s="641"/>
      <c r="BZ12" s="641"/>
      <c r="CA12" s="641"/>
      <c r="CB12" s="684"/>
      <c r="CD12" s="673" t="s">
        <v>251</v>
      </c>
      <c r="CE12" s="674"/>
      <c r="CF12" s="674"/>
      <c r="CG12" s="674"/>
      <c r="CH12" s="674"/>
      <c r="CI12" s="674"/>
      <c r="CJ12" s="674"/>
      <c r="CK12" s="674"/>
      <c r="CL12" s="674"/>
      <c r="CM12" s="674"/>
      <c r="CN12" s="674"/>
      <c r="CO12" s="674"/>
      <c r="CP12" s="674"/>
      <c r="CQ12" s="675"/>
      <c r="CR12" s="640">
        <v>283730</v>
      </c>
      <c r="CS12" s="641"/>
      <c r="CT12" s="641"/>
      <c r="CU12" s="641"/>
      <c r="CV12" s="641"/>
      <c r="CW12" s="641"/>
      <c r="CX12" s="641"/>
      <c r="CY12" s="642"/>
      <c r="CZ12" s="677">
        <v>2.5</v>
      </c>
      <c r="DA12" s="677"/>
      <c r="DB12" s="677"/>
      <c r="DC12" s="677"/>
      <c r="DD12" s="646">
        <v>106487</v>
      </c>
      <c r="DE12" s="641"/>
      <c r="DF12" s="641"/>
      <c r="DG12" s="641"/>
      <c r="DH12" s="641"/>
      <c r="DI12" s="641"/>
      <c r="DJ12" s="641"/>
      <c r="DK12" s="641"/>
      <c r="DL12" s="641"/>
      <c r="DM12" s="641"/>
      <c r="DN12" s="641"/>
      <c r="DO12" s="641"/>
      <c r="DP12" s="642"/>
      <c r="DQ12" s="646">
        <v>83131</v>
      </c>
      <c r="DR12" s="641"/>
      <c r="DS12" s="641"/>
      <c r="DT12" s="641"/>
      <c r="DU12" s="641"/>
      <c r="DV12" s="641"/>
      <c r="DW12" s="641"/>
      <c r="DX12" s="641"/>
      <c r="DY12" s="641"/>
      <c r="DZ12" s="641"/>
      <c r="EA12" s="641"/>
      <c r="EB12" s="641"/>
      <c r="EC12" s="684"/>
    </row>
    <row r="13" spans="2:143" ht="11.25" customHeight="1" x14ac:dyDescent="0.15">
      <c r="B13" s="637" t="s">
        <v>252</v>
      </c>
      <c r="C13" s="638"/>
      <c r="D13" s="638"/>
      <c r="E13" s="638"/>
      <c r="F13" s="638"/>
      <c r="G13" s="638"/>
      <c r="H13" s="638"/>
      <c r="I13" s="638"/>
      <c r="J13" s="638"/>
      <c r="K13" s="638"/>
      <c r="L13" s="638"/>
      <c r="M13" s="638"/>
      <c r="N13" s="638"/>
      <c r="O13" s="638"/>
      <c r="P13" s="638"/>
      <c r="Q13" s="639"/>
      <c r="R13" s="640" t="s">
        <v>182</v>
      </c>
      <c r="S13" s="641"/>
      <c r="T13" s="641"/>
      <c r="U13" s="641"/>
      <c r="V13" s="641"/>
      <c r="W13" s="641"/>
      <c r="X13" s="641"/>
      <c r="Y13" s="642"/>
      <c r="Z13" s="677" t="s">
        <v>227</v>
      </c>
      <c r="AA13" s="677"/>
      <c r="AB13" s="677"/>
      <c r="AC13" s="677"/>
      <c r="AD13" s="678" t="s">
        <v>182</v>
      </c>
      <c r="AE13" s="678"/>
      <c r="AF13" s="678"/>
      <c r="AG13" s="678"/>
      <c r="AH13" s="678"/>
      <c r="AI13" s="678"/>
      <c r="AJ13" s="678"/>
      <c r="AK13" s="678"/>
      <c r="AL13" s="643" t="s">
        <v>227</v>
      </c>
      <c r="AM13" s="644"/>
      <c r="AN13" s="644"/>
      <c r="AO13" s="679"/>
      <c r="AP13" s="637" t="s">
        <v>253</v>
      </c>
      <c r="AQ13" s="638"/>
      <c r="AR13" s="638"/>
      <c r="AS13" s="638"/>
      <c r="AT13" s="638"/>
      <c r="AU13" s="638"/>
      <c r="AV13" s="638"/>
      <c r="AW13" s="638"/>
      <c r="AX13" s="638"/>
      <c r="AY13" s="638"/>
      <c r="AZ13" s="638"/>
      <c r="BA13" s="638"/>
      <c r="BB13" s="638"/>
      <c r="BC13" s="638"/>
      <c r="BD13" s="638"/>
      <c r="BE13" s="638"/>
      <c r="BF13" s="639"/>
      <c r="BG13" s="640">
        <v>693626</v>
      </c>
      <c r="BH13" s="641"/>
      <c r="BI13" s="641"/>
      <c r="BJ13" s="641"/>
      <c r="BK13" s="641"/>
      <c r="BL13" s="641"/>
      <c r="BM13" s="641"/>
      <c r="BN13" s="642"/>
      <c r="BO13" s="677">
        <v>51.9</v>
      </c>
      <c r="BP13" s="677"/>
      <c r="BQ13" s="677"/>
      <c r="BR13" s="677"/>
      <c r="BS13" s="646" t="s">
        <v>182</v>
      </c>
      <c r="BT13" s="641"/>
      <c r="BU13" s="641"/>
      <c r="BV13" s="641"/>
      <c r="BW13" s="641"/>
      <c r="BX13" s="641"/>
      <c r="BY13" s="641"/>
      <c r="BZ13" s="641"/>
      <c r="CA13" s="641"/>
      <c r="CB13" s="684"/>
      <c r="CD13" s="673" t="s">
        <v>254</v>
      </c>
      <c r="CE13" s="674"/>
      <c r="CF13" s="674"/>
      <c r="CG13" s="674"/>
      <c r="CH13" s="674"/>
      <c r="CI13" s="674"/>
      <c r="CJ13" s="674"/>
      <c r="CK13" s="674"/>
      <c r="CL13" s="674"/>
      <c r="CM13" s="674"/>
      <c r="CN13" s="674"/>
      <c r="CO13" s="674"/>
      <c r="CP13" s="674"/>
      <c r="CQ13" s="675"/>
      <c r="CR13" s="640">
        <v>2595815</v>
      </c>
      <c r="CS13" s="641"/>
      <c r="CT13" s="641"/>
      <c r="CU13" s="641"/>
      <c r="CV13" s="641"/>
      <c r="CW13" s="641"/>
      <c r="CX13" s="641"/>
      <c r="CY13" s="642"/>
      <c r="CZ13" s="677">
        <v>22.8</v>
      </c>
      <c r="DA13" s="677"/>
      <c r="DB13" s="677"/>
      <c r="DC13" s="677"/>
      <c r="DD13" s="646">
        <v>1408564</v>
      </c>
      <c r="DE13" s="641"/>
      <c r="DF13" s="641"/>
      <c r="DG13" s="641"/>
      <c r="DH13" s="641"/>
      <c r="DI13" s="641"/>
      <c r="DJ13" s="641"/>
      <c r="DK13" s="641"/>
      <c r="DL13" s="641"/>
      <c r="DM13" s="641"/>
      <c r="DN13" s="641"/>
      <c r="DO13" s="641"/>
      <c r="DP13" s="642"/>
      <c r="DQ13" s="646">
        <v>1064704</v>
      </c>
      <c r="DR13" s="641"/>
      <c r="DS13" s="641"/>
      <c r="DT13" s="641"/>
      <c r="DU13" s="641"/>
      <c r="DV13" s="641"/>
      <c r="DW13" s="641"/>
      <c r="DX13" s="641"/>
      <c r="DY13" s="641"/>
      <c r="DZ13" s="641"/>
      <c r="EA13" s="641"/>
      <c r="EB13" s="641"/>
      <c r="EC13" s="684"/>
    </row>
    <row r="14" spans="2:143" ht="11.25" customHeight="1" x14ac:dyDescent="0.15">
      <c r="B14" s="637" t="s">
        <v>255</v>
      </c>
      <c r="C14" s="638"/>
      <c r="D14" s="638"/>
      <c r="E14" s="638"/>
      <c r="F14" s="638"/>
      <c r="G14" s="638"/>
      <c r="H14" s="638"/>
      <c r="I14" s="638"/>
      <c r="J14" s="638"/>
      <c r="K14" s="638"/>
      <c r="L14" s="638"/>
      <c r="M14" s="638"/>
      <c r="N14" s="638"/>
      <c r="O14" s="638"/>
      <c r="P14" s="638"/>
      <c r="Q14" s="639"/>
      <c r="R14" s="640">
        <v>13205</v>
      </c>
      <c r="S14" s="641"/>
      <c r="T14" s="641"/>
      <c r="U14" s="641"/>
      <c r="V14" s="641"/>
      <c r="W14" s="641"/>
      <c r="X14" s="641"/>
      <c r="Y14" s="642"/>
      <c r="Z14" s="677">
        <v>0.1</v>
      </c>
      <c r="AA14" s="677"/>
      <c r="AB14" s="677"/>
      <c r="AC14" s="677"/>
      <c r="AD14" s="678">
        <v>13205</v>
      </c>
      <c r="AE14" s="678"/>
      <c r="AF14" s="678"/>
      <c r="AG14" s="678"/>
      <c r="AH14" s="678"/>
      <c r="AI14" s="678"/>
      <c r="AJ14" s="678"/>
      <c r="AK14" s="678"/>
      <c r="AL14" s="643">
        <v>0.3</v>
      </c>
      <c r="AM14" s="644"/>
      <c r="AN14" s="644"/>
      <c r="AO14" s="679"/>
      <c r="AP14" s="637" t="s">
        <v>256</v>
      </c>
      <c r="AQ14" s="638"/>
      <c r="AR14" s="638"/>
      <c r="AS14" s="638"/>
      <c r="AT14" s="638"/>
      <c r="AU14" s="638"/>
      <c r="AV14" s="638"/>
      <c r="AW14" s="638"/>
      <c r="AX14" s="638"/>
      <c r="AY14" s="638"/>
      <c r="AZ14" s="638"/>
      <c r="BA14" s="638"/>
      <c r="BB14" s="638"/>
      <c r="BC14" s="638"/>
      <c r="BD14" s="638"/>
      <c r="BE14" s="638"/>
      <c r="BF14" s="639"/>
      <c r="BG14" s="640">
        <v>42121</v>
      </c>
      <c r="BH14" s="641"/>
      <c r="BI14" s="641"/>
      <c r="BJ14" s="641"/>
      <c r="BK14" s="641"/>
      <c r="BL14" s="641"/>
      <c r="BM14" s="641"/>
      <c r="BN14" s="642"/>
      <c r="BO14" s="677">
        <v>3.2</v>
      </c>
      <c r="BP14" s="677"/>
      <c r="BQ14" s="677"/>
      <c r="BR14" s="677"/>
      <c r="BS14" s="646" t="s">
        <v>182</v>
      </c>
      <c r="BT14" s="641"/>
      <c r="BU14" s="641"/>
      <c r="BV14" s="641"/>
      <c r="BW14" s="641"/>
      <c r="BX14" s="641"/>
      <c r="BY14" s="641"/>
      <c r="BZ14" s="641"/>
      <c r="CA14" s="641"/>
      <c r="CB14" s="684"/>
      <c r="CD14" s="673" t="s">
        <v>257</v>
      </c>
      <c r="CE14" s="674"/>
      <c r="CF14" s="674"/>
      <c r="CG14" s="674"/>
      <c r="CH14" s="674"/>
      <c r="CI14" s="674"/>
      <c r="CJ14" s="674"/>
      <c r="CK14" s="674"/>
      <c r="CL14" s="674"/>
      <c r="CM14" s="674"/>
      <c r="CN14" s="674"/>
      <c r="CO14" s="674"/>
      <c r="CP14" s="674"/>
      <c r="CQ14" s="675"/>
      <c r="CR14" s="640">
        <v>308918</v>
      </c>
      <c r="CS14" s="641"/>
      <c r="CT14" s="641"/>
      <c r="CU14" s="641"/>
      <c r="CV14" s="641"/>
      <c r="CW14" s="641"/>
      <c r="CX14" s="641"/>
      <c r="CY14" s="642"/>
      <c r="CZ14" s="677">
        <v>2.7</v>
      </c>
      <c r="DA14" s="677"/>
      <c r="DB14" s="677"/>
      <c r="DC14" s="677"/>
      <c r="DD14" s="646">
        <v>44822</v>
      </c>
      <c r="DE14" s="641"/>
      <c r="DF14" s="641"/>
      <c r="DG14" s="641"/>
      <c r="DH14" s="641"/>
      <c r="DI14" s="641"/>
      <c r="DJ14" s="641"/>
      <c r="DK14" s="641"/>
      <c r="DL14" s="641"/>
      <c r="DM14" s="641"/>
      <c r="DN14" s="641"/>
      <c r="DO14" s="641"/>
      <c r="DP14" s="642"/>
      <c r="DQ14" s="646">
        <v>260826</v>
      </c>
      <c r="DR14" s="641"/>
      <c r="DS14" s="641"/>
      <c r="DT14" s="641"/>
      <c r="DU14" s="641"/>
      <c r="DV14" s="641"/>
      <c r="DW14" s="641"/>
      <c r="DX14" s="641"/>
      <c r="DY14" s="641"/>
      <c r="DZ14" s="641"/>
      <c r="EA14" s="641"/>
      <c r="EB14" s="641"/>
      <c r="EC14" s="684"/>
    </row>
    <row r="15" spans="2:143" ht="11.25" customHeight="1" x14ac:dyDescent="0.15">
      <c r="B15" s="637" t="s">
        <v>258</v>
      </c>
      <c r="C15" s="638"/>
      <c r="D15" s="638"/>
      <c r="E15" s="638"/>
      <c r="F15" s="638"/>
      <c r="G15" s="638"/>
      <c r="H15" s="638"/>
      <c r="I15" s="638"/>
      <c r="J15" s="638"/>
      <c r="K15" s="638"/>
      <c r="L15" s="638"/>
      <c r="M15" s="638"/>
      <c r="N15" s="638"/>
      <c r="O15" s="638"/>
      <c r="P15" s="638"/>
      <c r="Q15" s="639"/>
      <c r="R15" s="640" t="s">
        <v>182</v>
      </c>
      <c r="S15" s="641"/>
      <c r="T15" s="641"/>
      <c r="U15" s="641"/>
      <c r="V15" s="641"/>
      <c r="W15" s="641"/>
      <c r="X15" s="641"/>
      <c r="Y15" s="642"/>
      <c r="Z15" s="677" t="s">
        <v>182</v>
      </c>
      <c r="AA15" s="677"/>
      <c r="AB15" s="677"/>
      <c r="AC15" s="677"/>
      <c r="AD15" s="678" t="s">
        <v>227</v>
      </c>
      <c r="AE15" s="678"/>
      <c r="AF15" s="678"/>
      <c r="AG15" s="678"/>
      <c r="AH15" s="678"/>
      <c r="AI15" s="678"/>
      <c r="AJ15" s="678"/>
      <c r="AK15" s="678"/>
      <c r="AL15" s="643" t="s">
        <v>227</v>
      </c>
      <c r="AM15" s="644"/>
      <c r="AN15" s="644"/>
      <c r="AO15" s="679"/>
      <c r="AP15" s="637" t="s">
        <v>259</v>
      </c>
      <c r="AQ15" s="638"/>
      <c r="AR15" s="638"/>
      <c r="AS15" s="638"/>
      <c r="AT15" s="638"/>
      <c r="AU15" s="638"/>
      <c r="AV15" s="638"/>
      <c r="AW15" s="638"/>
      <c r="AX15" s="638"/>
      <c r="AY15" s="638"/>
      <c r="AZ15" s="638"/>
      <c r="BA15" s="638"/>
      <c r="BB15" s="638"/>
      <c r="BC15" s="638"/>
      <c r="BD15" s="638"/>
      <c r="BE15" s="638"/>
      <c r="BF15" s="639"/>
      <c r="BG15" s="640">
        <v>73510</v>
      </c>
      <c r="BH15" s="641"/>
      <c r="BI15" s="641"/>
      <c r="BJ15" s="641"/>
      <c r="BK15" s="641"/>
      <c r="BL15" s="641"/>
      <c r="BM15" s="641"/>
      <c r="BN15" s="642"/>
      <c r="BO15" s="677">
        <v>5.5</v>
      </c>
      <c r="BP15" s="677"/>
      <c r="BQ15" s="677"/>
      <c r="BR15" s="677"/>
      <c r="BS15" s="646" t="s">
        <v>182</v>
      </c>
      <c r="BT15" s="641"/>
      <c r="BU15" s="641"/>
      <c r="BV15" s="641"/>
      <c r="BW15" s="641"/>
      <c r="BX15" s="641"/>
      <c r="BY15" s="641"/>
      <c r="BZ15" s="641"/>
      <c r="CA15" s="641"/>
      <c r="CB15" s="684"/>
      <c r="CD15" s="673" t="s">
        <v>260</v>
      </c>
      <c r="CE15" s="674"/>
      <c r="CF15" s="674"/>
      <c r="CG15" s="674"/>
      <c r="CH15" s="674"/>
      <c r="CI15" s="674"/>
      <c r="CJ15" s="674"/>
      <c r="CK15" s="674"/>
      <c r="CL15" s="674"/>
      <c r="CM15" s="674"/>
      <c r="CN15" s="674"/>
      <c r="CO15" s="674"/>
      <c r="CP15" s="674"/>
      <c r="CQ15" s="675"/>
      <c r="CR15" s="640">
        <v>1183266</v>
      </c>
      <c r="CS15" s="641"/>
      <c r="CT15" s="641"/>
      <c r="CU15" s="641"/>
      <c r="CV15" s="641"/>
      <c r="CW15" s="641"/>
      <c r="CX15" s="641"/>
      <c r="CY15" s="642"/>
      <c r="CZ15" s="677">
        <v>10.4</v>
      </c>
      <c r="DA15" s="677"/>
      <c r="DB15" s="677"/>
      <c r="DC15" s="677"/>
      <c r="DD15" s="646">
        <v>619485</v>
      </c>
      <c r="DE15" s="641"/>
      <c r="DF15" s="641"/>
      <c r="DG15" s="641"/>
      <c r="DH15" s="641"/>
      <c r="DI15" s="641"/>
      <c r="DJ15" s="641"/>
      <c r="DK15" s="641"/>
      <c r="DL15" s="641"/>
      <c r="DM15" s="641"/>
      <c r="DN15" s="641"/>
      <c r="DO15" s="641"/>
      <c r="DP15" s="642"/>
      <c r="DQ15" s="646">
        <v>589811</v>
      </c>
      <c r="DR15" s="641"/>
      <c r="DS15" s="641"/>
      <c r="DT15" s="641"/>
      <c r="DU15" s="641"/>
      <c r="DV15" s="641"/>
      <c r="DW15" s="641"/>
      <c r="DX15" s="641"/>
      <c r="DY15" s="641"/>
      <c r="DZ15" s="641"/>
      <c r="EA15" s="641"/>
      <c r="EB15" s="641"/>
      <c r="EC15" s="684"/>
    </row>
    <row r="16" spans="2:143" ht="11.25" customHeight="1" x14ac:dyDescent="0.15">
      <c r="B16" s="637" t="s">
        <v>261</v>
      </c>
      <c r="C16" s="638"/>
      <c r="D16" s="638"/>
      <c r="E16" s="638"/>
      <c r="F16" s="638"/>
      <c r="G16" s="638"/>
      <c r="H16" s="638"/>
      <c r="I16" s="638"/>
      <c r="J16" s="638"/>
      <c r="K16" s="638"/>
      <c r="L16" s="638"/>
      <c r="M16" s="638"/>
      <c r="N16" s="638"/>
      <c r="O16" s="638"/>
      <c r="P16" s="638"/>
      <c r="Q16" s="639"/>
      <c r="R16" s="640">
        <v>3425</v>
      </c>
      <c r="S16" s="641"/>
      <c r="T16" s="641"/>
      <c r="U16" s="641"/>
      <c r="V16" s="641"/>
      <c r="W16" s="641"/>
      <c r="X16" s="641"/>
      <c r="Y16" s="642"/>
      <c r="Z16" s="677">
        <v>0</v>
      </c>
      <c r="AA16" s="677"/>
      <c r="AB16" s="677"/>
      <c r="AC16" s="677"/>
      <c r="AD16" s="678">
        <v>3425</v>
      </c>
      <c r="AE16" s="678"/>
      <c r="AF16" s="678"/>
      <c r="AG16" s="678"/>
      <c r="AH16" s="678"/>
      <c r="AI16" s="678"/>
      <c r="AJ16" s="678"/>
      <c r="AK16" s="678"/>
      <c r="AL16" s="643">
        <v>0.1</v>
      </c>
      <c r="AM16" s="644"/>
      <c r="AN16" s="644"/>
      <c r="AO16" s="679"/>
      <c r="AP16" s="637" t="s">
        <v>262</v>
      </c>
      <c r="AQ16" s="638"/>
      <c r="AR16" s="638"/>
      <c r="AS16" s="638"/>
      <c r="AT16" s="638"/>
      <c r="AU16" s="638"/>
      <c r="AV16" s="638"/>
      <c r="AW16" s="638"/>
      <c r="AX16" s="638"/>
      <c r="AY16" s="638"/>
      <c r="AZ16" s="638"/>
      <c r="BA16" s="638"/>
      <c r="BB16" s="638"/>
      <c r="BC16" s="638"/>
      <c r="BD16" s="638"/>
      <c r="BE16" s="638"/>
      <c r="BF16" s="639"/>
      <c r="BG16" s="640" t="s">
        <v>227</v>
      </c>
      <c r="BH16" s="641"/>
      <c r="BI16" s="641"/>
      <c r="BJ16" s="641"/>
      <c r="BK16" s="641"/>
      <c r="BL16" s="641"/>
      <c r="BM16" s="641"/>
      <c r="BN16" s="642"/>
      <c r="BO16" s="677" t="s">
        <v>227</v>
      </c>
      <c r="BP16" s="677"/>
      <c r="BQ16" s="677"/>
      <c r="BR16" s="677"/>
      <c r="BS16" s="646" t="s">
        <v>182</v>
      </c>
      <c r="BT16" s="641"/>
      <c r="BU16" s="641"/>
      <c r="BV16" s="641"/>
      <c r="BW16" s="641"/>
      <c r="BX16" s="641"/>
      <c r="BY16" s="641"/>
      <c r="BZ16" s="641"/>
      <c r="CA16" s="641"/>
      <c r="CB16" s="684"/>
      <c r="CD16" s="673" t="s">
        <v>263</v>
      </c>
      <c r="CE16" s="674"/>
      <c r="CF16" s="674"/>
      <c r="CG16" s="674"/>
      <c r="CH16" s="674"/>
      <c r="CI16" s="674"/>
      <c r="CJ16" s="674"/>
      <c r="CK16" s="674"/>
      <c r="CL16" s="674"/>
      <c r="CM16" s="674"/>
      <c r="CN16" s="674"/>
      <c r="CO16" s="674"/>
      <c r="CP16" s="674"/>
      <c r="CQ16" s="675"/>
      <c r="CR16" s="640">
        <v>222778</v>
      </c>
      <c r="CS16" s="641"/>
      <c r="CT16" s="641"/>
      <c r="CU16" s="641"/>
      <c r="CV16" s="641"/>
      <c r="CW16" s="641"/>
      <c r="CX16" s="641"/>
      <c r="CY16" s="642"/>
      <c r="CZ16" s="677">
        <v>2</v>
      </c>
      <c r="DA16" s="677"/>
      <c r="DB16" s="677"/>
      <c r="DC16" s="677"/>
      <c r="DD16" s="646" t="s">
        <v>182</v>
      </c>
      <c r="DE16" s="641"/>
      <c r="DF16" s="641"/>
      <c r="DG16" s="641"/>
      <c r="DH16" s="641"/>
      <c r="DI16" s="641"/>
      <c r="DJ16" s="641"/>
      <c r="DK16" s="641"/>
      <c r="DL16" s="641"/>
      <c r="DM16" s="641"/>
      <c r="DN16" s="641"/>
      <c r="DO16" s="641"/>
      <c r="DP16" s="642"/>
      <c r="DQ16" s="646">
        <v>134680</v>
      </c>
      <c r="DR16" s="641"/>
      <c r="DS16" s="641"/>
      <c r="DT16" s="641"/>
      <c r="DU16" s="641"/>
      <c r="DV16" s="641"/>
      <c r="DW16" s="641"/>
      <c r="DX16" s="641"/>
      <c r="DY16" s="641"/>
      <c r="DZ16" s="641"/>
      <c r="EA16" s="641"/>
      <c r="EB16" s="641"/>
      <c r="EC16" s="684"/>
    </row>
    <row r="17" spans="2:133" ht="11.25" customHeight="1" x14ac:dyDescent="0.15">
      <c r="B17" s="637" t="s">
        <v>264</v>
      </c>
      <c r="C17" s="638"/>
      <c r="D17" s="638"/>
      <c r="E17" s="638"/>
      <c r="F17" s="638"/>
      <c r="G17" s="638"/>
      <c r="H17" s="638"/>
      <c r="I17" s="638"/>
      <c r="J17" s="638"/>
      <c r="K17" s="638"/>
      <c r="L17" s="638"/>
      <c r="M17" s="638"/>
      <c r="N17" s="638"/>
      <c r="O17" s="638"/>
      <c r="P17" s="638"/>
      <c r="Q17" s="639"/>
      <c r="R17" s="640">
        <v>30924</v>
      </c>
      <c r="S17" s="641"/>
      <c r="T17" s="641"/>
      <c r="U17" s="641"/>
      <c r="V17" s="641"/>
      <c r="W17" s="641"/>
      <c r="X17" s="641"/>
      <c r="Y17" s="642"/>
      <c r="Z17" s="677">
        <v>0.2</v>
      </c>
      <c r="AA17" s="677"/>
      <c r="AB17" s="677"/>
      <c r="AC17" s="677"/>
      <c r="AD17" s="678">
        <v>30924</v>
      </c>
      <c r="AE17" s="678"/>
      <c r="AF17" s="678"/>
      <c r="AG17" s="678"/>
      <c r="AH17" s="678"/>
      <c r="AI17" s="678"/>
      <c r="AJ17" s="678"/>
      <c r="AK17" s="678"/>
      <c r="AL17" s="643">
        <v>0.8</v>
      </c>
      <c r="AM17" s="644"/>
      <c r="AN17" s="644"/>
      <c r="AO17" s="679"/>
      <c r="AP17" s="637" t="s">
        <v>265</v>
      </c>
      <c r="AQ17" s="638"/>
      <c r="AR17" s="638"/>
      <c r="AS17" s="638"/>
      <c r="AT17" s="638"/>
      <c r="AU17" s="638"/>
      <c r="AV17" s="638"/>
      <c r="AW17" s="638"/>
      <c r="AX17" s="638"/>
      <c r="AY17" s="638"/>
      <c r="AZ17" s="638"/>
      <c r="BA17" s="638"/>
      <c r="BB17" s="638"/>
      <c r="BC17" s="638"/>
      <c r="BD17" s="638"/>
      <c r="BE17" s="638"/>
      <c r="BF17" s="639"/>
      <c r="BG17" s="640" t="s">
        <v>182</v>
      </c>
      <c r="BH17" s="641"/>
      <c r="BI17" s="641"/>
      <c r="BJ17" s="641"/>
      <c r="BK17" s="641"/>
      <c r="BL17" s="641"/>
      <c r="BM17" s="641"/>
      <c r="BN17" s="642"/>
      <c r="BO17" s="677" t="s">
        <v>182</v>
      </c>
      <c r="BP17" s="677"/>
      <c r="BQ17" s="677"/>
      <c r="BR17" s="677"/>
      <c r="BS17" s="646" t="s">
        <v>227</v>
      </c>
      <c r="BT17" s="641"/>
      <c r="BU17" s="641"/>
      <c r="BV17" s="641"/>
      <c r="BW17" s="641"/>
      <c r="BX17" s="641"/>
      <c r="BY17" s="641"/>
      <c r="BZ17" s="641"/>
      <c r="CA17" s="641"/>
      <c r="CB17" s="684"/>
      <c r="CD17" s="673" t="s">
        <v>266</v>
      </c>
      <c r="CE17" s="674"/>
      <c r="CF17" s="674"/>
      <c r="CG17" s="674"/>
      <c r="CH17" s="674"/>
      <c r="CI17" s="674"/>
      <c r="CJ17" s="674"/>
      <c r="CK17" s="674"/>
      <c r="CL17" s="674"/>
      <c r="CM17" s="674"/>
      <c r="CN17" s="674"/>
      <c r="CO17" s="674"/>
      <c r="CP17" s="674"/>
      <c r="CQ17" s="675"/>
      <c r="CR17" s="640">
        <v>568147</v>
      </c>
      <c r="CS17" s="641"/>
      <c r="CT17" s="641"/>
      <c r="CU17" s="641"/>
      <c r="CV17" s="641"/>
      <c r="CW17" s="641"/>
      <c r="CX17" s="641"/>
      <c r="CY17" s="642"/>
      <c r="CZ17" s="677">
        <v>5</v>
      </c>
      <c r="DA17" s="677"/>
      <c r="DB17" s="677"/>
      <c r="DC17" s="677"/>
      <c r="DD17" s="646" t="s">
        <v>227</v>
      </c>
      <c r="DE17" s="641"/>
      <c r="DF17" s="641"/>
      <c r="DG17" s="641"/>
      <c r="DH17" s="641"/>
      <c r="DI17" s="641"/>
      <c r="DJ17" s="641"/>
      <c r="DK17" s="641"/>
      <c r="DL17" s="641"/>
      <c r="DM17" s="641"/>
      <c r="DN17" s="641"/>
      <c r="DO17" s="641"/>
      <c r="DP17" s="642"/>
      <c r="DQ17" s="646">
        <v>461423</v>
      </c>
      <c r="DR17" s="641"/>
      <c r="DS17" s="641"/>
      <c r="DT17" s="641"/>
      <c r="DU17" s="641"/>
      <c r="DV17" s="641"/>
      <c r="DW17" s="641"/>
      <c r="DX17" s="641"/>
      <c r="DY17" s="641"/>
      <c r="DZ17" s="641"/>
      <c r="EA17" s="641"/>
      <c r="EB17" s="641"/>
      <c r="EC17" s="684"/>
    </row>
    <row r="18" spans="2:133" ht="11.25" customHeight="1" x14ac:dyDescent="0.15">
      <c r="B18" s="637" t="s">
        <v>267</v>
      </c>
      <c r="C18" s="638"/>
      <c r="D18" s="638"/>
      <c r="E18" s="638"/>
      <c r="F18" s="638"/>
      <c r="G18" s="638"/>
      <c r="H18" s="638"/>
      <c r="I18" s="638"/>
      <c r="J18" s="638"/>
      <c r="K18" s="638"/>
      <c r="L18" s="638"/>
      <c r="M18" s="638"/>
      <c r="N18" s="638"/>
      <c r="O18" s="638"/>
      <c r="P18" s="638"/>
      <c r="Q18" s="639"/>
      <c r="R18" s="640">
        <v>11122</v>
      </c>
      <c r="S18" s="641"/>
      <c r="T18" s="641"/>
      <c r="U18" s="641"/>
      <c r="V18" s="641"/>
      <c r="W18" s="641"/>
      <c r="X18" s="641"/>
      <c r="Y18" s="642"/>
      <c r="Z18" s="677">
        <v>0.1</v>
      </c>
      <c r="AA18" s="677"/>
      <c r="AB18" s="677"/>
      <c r="AC18" s="677"/>
      <c r="AD18" s="678">
        <v>11122</v>
      </c>
      <c r="AE18" s="678"/>
      <c r="AF18" s="678"/>
      <c r="AG18" s="678"/>
      <c r="AH18" s="678"/>
      <c r="AI18" s="678"/>
      <c r="AJ18" s="678"/>
      <c r="AK18" s="678"/>
      <c r="AL18" s="643">
        <v>0.3</v>
      </c>
      <c r="AM18" s="644"/>
      <c r="AN18" s="644"/>
      <c r="AO18" s="679"/>
      <c r="AP18" s="637" t="s">
        <v>268</v>
      </c>
      <c r="AQ18" s="638"/>
      <c r="AR18" s="638"/>
      <c r="AS18" s="638"/>
      <c r="AT18" s="638"/>
      <c r="AU18" s="638"/>
      <c r="AV18" s="638"/>
      <c r="AW18" s="638"/>
      <c r="AX18" s="638"/>
      <c r="AY18" s="638"/>
      <c r="AZ18" s="638"/>
      <c r="BA18" s="638"/>
      <c r="BB18" s="638"/>
      <c r="BC18" s="638"/>
      <c r="BD18" s="638"/>
      <c r="BE18" s="638"/>
      <c r="BF18" s="639"/>
      <c r="BG18" s="640" t="s">
        <v>227</v>
      </c>
      <c r="BH18" s="641"/>
      <c r="BI18" s="641"/>
      <c r="BJ18" s="641"/>
      <c r="BK18" s="641"/>
      <c r="BL18" s="641"/>
      <c r="BM18" s="641"/>
      <c r="BN18" s="642"/>
      <c r="BO18" s="677" t="s">
        <v>182</v>
      </c>
      <c r="BP18" s="677"/>
      <c r="BQ18" s="677"/>
      <c r="BR18" s="677"/>
      <c r="BS18" s="646" t="s">
        <v>182</v>
      </c>
      <c r="BT18" s="641"/>
      <c r="BU18" s="641"/>
      <c r="BV18" s="641"/>
      <c r="BW18" s="641"/>
      <c r="BX18" s="641"/>
      <c r="BY18" s="641"/>
      <c r="BZ18" s="641"/>
      <c r="CA18" s="641"/>
      <c r="CB18" s="684"/>
      <c r="CD18" s="673" t="s">
        <v>269</v>
      </c>
      <c r="CE18" s="674"/>
      <c r="CF18" s="674"/>
      <c r="CG18" s="674"/>
      <c r="CH18" s="674"/>
      <c r="CI18" s="674"/>
      <c r="CJ18" s="674"/>
      <c r="CK18" s="674"/>
      <c r="CL18" s="674"/>
      <c r="CM18" s="674"/>
      <c r="CN18" s="674"/>
      <c r="CO18" s="674"/>
      <c r="CP18" s="674"/>
      <c r="CQ18" s="675"/>
      <c r="CR18" s="640" t="s">
        <v>227</v>
      </c>
      <c r="CS18" s="641"/>
      <c r="CT18" s="641"/>
      <c r="CU18" s="641"/>
      <c r="CV18" s="641"/>
      <c r="CW18" s="641"/>
      <c r="CX18" s="641"/>
      <c r="CY18" s="642"/>
      <c r="CZ18" s="677" t="s">
        <v>182</v>
      </c>
      <c r="DA18" s="677"/>
      <c r="DB18" s="677"/>
      <c r="DC18" s="677"/>
      <c r="DD18" s="646" t="s">
        <v>182</v>
      </c>
      <c r="DE18" s="641"/>
      <c r="DF18" s="641"/>
      <c r="DG18" s="641"/>
      <c r="DH18" s="641"/>
      <c r="DI18" s="641"/>
      <c r="DJ18" s="641"/>
      <c r="DK18" s="641"/>
      <c r="DL18" s="641"/>
      <c r="DM18" s="641"/>
      <c r="DN18" s="641"/>
      <c r="DO18" s="641"/>
      <c r="DP18" s="642"/>
      <c r="DQ18" s="646" t="s">
        <v>182</v>
      </c>
      <c r="DR18" s="641"/>
      <c r="DS18" s="641"/>
      <c r="DT18" s="641"/>
      <c r="DU18" s="641"/>
      <c r="DV18" s="641"/>
      <c r="DW18" s="641"/>
      <c r="DX18" s="641"/>
      <c r="DY18" s="641"/>
      <c r="DZ18" s="641"/>
      <c r="EA18" s="641"/>
      <c r="EB18" s="641"/>
      <c r="EC18" s="684"/>
    </row>
    <row r="19" spans="2:133" ht="11.25" customHeight="1" x14ac:dyDescent="0.15">
      <c r="B19" s="637" t="s">
        <v>270</v>
      </c>
      <c r="C19" s="638"/>
      <c r="D19" s="638"/>
      <c r="E19" s="638"/>
      <c r="F19" s="638"/>
      <c r="G19" s="638"/>
      <c r="H19" s="638"/>
      <c r="I19" s="638"/>
      <c r="J19" s="638"/>
      <c r="K19" s="638"/>
      <c r="L19" s="638"/>
      <c r="M19" s="638"/>
      <c r="N19" s="638"/>
      <c r="O19" s="638"/>
      <c r="P19" s="638"/>
      <c r="Q19" s="639"/>
      <c r="R19" s="640">
        <v>1776</v>
      </c>
      <c r="S19" s="641"/>
      <c r="T19" s="641"/>
      <c r="U19" s="641"/>
      <c r="V19" s="641"/>
      <c r="W19" s="641"/>
      <c r="X19" s="641"/>
      <c r="Y19" s="642"/>
      <c r="Z19" s="677">
        <v>0</v>
      </c>
      <c r="AA19" s="677"/>
      <c r="AB19" s="677"/>
      <c r="AC19" s="677"/>
      <c r="AD19" s="678">
        <v>1776</v>
      </c>
      <c r="AE19" s="678"/>
      <c r="AF19" s="678"/>
      <c r="AG19" s="678"/>
      <c r="AH19" s="678"/>
      <c r="AI19" s="678"/>
      <c r="AJ19" s="678"/>
      <c r="AK19" s="678"/>
      <c r="AL19" s="643">
        <v>0</v>
      </c>
      <c r="AM19" s="644"/>
      <c r="AN19" s="644"/>
      <c r="AO19" s="679"/>
      <c r="AP19" s="637" t="s">
        <v>271</v>
      </c>
      <c r="AQ19" s="638"/>
      <c r="AR19" s="638"/>
      <c r="AS19" s="638"/>
      <c r="AT19" s="638"/>
      <c r="AU19" s="638"/>
      <c r="AV19" s="638"/>
      <c r="AW19" s="638"/>
      <c r="AX19" s="638"/>
      <c r="AY19" s="638"/>
      <c r="AZ19" s="638"/>
      <c r="BA19" s="638"/>
      <c r="BB19" s="638"/>
      <c r="BC19" s="638"/>
      <c r="BD19" s="638"/>
      <c r="BE19" s="638"/>
      <c r="BF19" s="639"/>
      <c r="BG19" s="640" t="s">
        <v>182</v>
      </c>
      <c r="BH19" s="641"/>
      <c r="BI19" s="641"/>
      <c r="BJ19" s="641"/>
      <c r="BK19" s="641"/>
      <c r="BL19" s="641"/>
      <c r="BM19" s="641"/>
      <c r="BN19" s="642"/>
      <c r="BO19" s="677" t="s">
        <v>182</v>
      </c>
      <c r="BP19" s="677"/>
      <c r="BQ19" s="677"/>
      <c r="BR19" s="677"/>
      <c r="BS19" s="646" t="s">
        <v>182</v>
      </c>
      <c r="BT19" s="641"/>
      <c r="BU19" s="641"/>
      <c r="BV19" s="641"/>
      <c r="BW19" s="641"/>
      <c r="BX19" s="641"/>
      <c r="BY19" s="641"/>
      <c r="BZ19" s="641"/>
      <c r="CA19" s="641"/>
      <c r="CB19" s="684"/>
      <c r="CD19" s="673" t="s">
        <v>272</v>
      </c>
      <c r="CE19" s="674"/>
      <c r="CF19" s="674"/>
      <c r="CG19" s="674"/>
      <c r="CH19" s="674"/>
      <c r="CI19" s="674"/>
      <c r="CJ19" s="674"/>
      <c r="CK19" s="674"/>
      <c r="CL19" s="674"/>
      <c r="CM19" s="674"/>
      <c r="CN19" s="674"/>
      <c r="CO19" s="674"/>
      <c r="CP19" s="674"/>
      <c r="CQ19" s="675"/>
      <c r="CR19" s="640" t="s">
        <v>182</v>
      </c>
      <c r="CS19" s="641"/>
      <c r="CT19" s="641"/>
      <c r="CU19" s="641"/>
      <c r="CV19" s="641"/>
      <c r="CW19" s="641"/>
      <c r="CX19" s="641"/>
      <c r="CY19" s="642"/>
      <c r="CZ19" s="677" t="s">
        <v>182</v>
      </c>
      <c r="DA19" s="677"/>
      <c r="DB19" s="677"/>
      <c r="DC19" s="677"/>
      <c r="DD19" s="646" t="s">
        <v>227</v>
      </c>
      <c r="DE19" s="641"/>
      <c r="DF19" s="641"/>
      <c r="DG19" s="641"/>
      <c r="DH19" s="641"/>
      <c r="DI19" s="641"/>
      <c r="DJ19" s="641"/>
      <c r="DK19" s="641"/>
      <c r="DL19" s="641"/>
      <c r="DM19" s="641"/>
      <c r="DN19" s="641"/>
      <c r="DO19" s="641"/>
      <c r="DP19" s="642"/>
      <c r="DQ19" s="646" t="s">
        <v>182</v>
      </c>
      <c r="DR19" s="641"/>
      <c r="DS19" s="641"/>
      <c r="DT19" s="641"/>
      <c r="DU19" s="641"/>
      <c r="DV19" s="641"/>
      <c r="DW19" s="641"/>
      <c r="DX19" s="641"/>
      <c r="DY19" s="641"/>
      <c r="DZ19" s="641"/>
      <c r="EA19" s="641"/>
      <c r="EB19" s="641"/>
      <c r="EC19" s="684"/>
    </row>
    <row r="20" spans="2:133" ht="11.25" customHeight="1" x14ac:dyDescent="0.15">
      <c r="B20" s="637" t="s">
        <v>273</v>
      </c>
      <c r="C20" s="638"/>
      <c r="D20" s="638"/>
      <c r="E20" s="638"/>
      <c r="F20" s="638"/>
      <c r="G20" s="638"/>
      <c r="H20" s="638"/>
      <c r="I20" s="638"/>
      <c r="J20" s="638"/>
      <c r="K20" s="638"/>
      <c r="L20" s="638"/>
      <c r="M20" s="638"/>
      <c r="N20" s="638"/>
      <c r="O20" s="638"/>
      <c r="P20" s="638"/>
      <c r="Q20" s="639"/>
      <c r="R20" s="640">
        <v>252</v>
      </c>
      <c r="S20" s="641"/>
      <c r="T20" s="641"/>
      <c r="U20" s="641"/>
      <c r="V20" s="641"/>
      <c r="W20" s="641"/>
      <c r="X20" s="641"/>
      <c r="Y20" s="642"/>
      <c r="Z20" s="677">
        <v>0</v>
      </c>
      <c r="AA20" s="677"/>
      <c r="AB20" s="677"/>
      <c r="AC20" s="677"/>
      <c r="AD20" s="678">
        <v>252</v>
      </c>
      <c r="AE20" s="678"/>
      <c r="AF20" s="678"/>
      <c r="AG20" s="678"/>
      <c r="AH20" s="678"/>
      <c r="AI20" s="678"/>
      <c r="AJ20" s="678"/>
      <c r="AK20" s="678"/>
      <c r="AL20" s="643">
        <v>0</v>
      </c>
      <c r="AM20" s="644"/>
      <c r="AN20" s="644"/>
      <c r="AO20" s="679"/>
      <c r="AP20" s="637" t="s">
        <v>274</v>
      </c>
      <c r="AQ20" s="638"/>
      <c r="AR20" s="638"/>
      <c r="AS20" s="638"/>
      <c r="AT20" s="638"/>
      <c r="AU20" s="638"/>
      <c r="AV20" s="638"/>
      <c r="AW20" s="638"/>
      <c r="AX20" s="638"/>
      <c r="AY20" s="638"/>
      <c r="AZ20" s="638"/>
      <c r="BA20" s="638"/>
      <c r="BB20" s="638"/>
      <c r="BC20" s="638"/>
      <c r="BD20" s="638"/>
      <c r="BE20" s="638"/>
      <c r="BF20" s="639"/>
      <c r="BG20" s="640" t="s">
        <v>182</v>
      </c>
      <c r="BH20" s="641"/>
      <c r="BI20" s="641"/>
      <c r="BJ20" s="641"/>
      <c r="BK20" s="641"/>
      <c r="BL20" s="641"/>
      <c r="BM20" s="641"/>
      <c r="BN20" s="642"/>
      <c r="BO20" s="677" t="s">
        <v>182</v>
      </c>
      <c r="BP20" s="677"/>
      <c r="BQ20" s="677"/>
      <c r="BR20" s="677"/>
      <c r="BS20" s="646" t="s">
        <v>227</v>
      </c>
      <c r="BT20" s="641"/>
      <c r="BU20" s="641"/>
      <c r="BV20" s="641"/>
      <c r="BW20" s="641"/>
      <c r="BX20" s="641"/>
      <c r="BY20" s="641"/>
      <c r="BZ20" s="641"/>
      <c r="CA20" s="641"/>
      <c r="CB20" s="684"/>
      <c r="CD20" s="673" t="s">
        <v>275</v>
      </c>
      <c r="CE20" s="674"/>
      <c r="CF20" s="674"/>
      <c r="CG20" s="674"/>
      <c r="CH20" s="674"/>
      <c r="CI20" s="674"/>
      <c r="CJ20" s="674"/>
      <c r="CK20" s="674"/>
      <c r="CL20" s="674"/>
      <c r="CM20" s="674"/>
      <c r="CN20" s="674"/>
      <c r="CO20" s="674"/>
      <c r="CP20" s="674"/>
      <c r="CQ20" s="675"/>
      <c r="CR20" s="640">
        <v>11386705</v>
      </c>
      <c r="CS20" s="641"/>
      <c r="CT20" s="641"/>
      <c r="CU20" s="641"/>
      <c r="CV20" s="641"/>
      <c r="CW20" s="641"/>
      <c r="CX20" s="641"/>
      <c r="CY20" s="642"/>
      <c r="CZ20" s="677">
        <v>100</v>
      </c>
      <c r="DA20" s="677"/>
      <c r="DB20" s="677"/>
      <c r="DC20" s="677"/>
      <c r="DD20" s="646">
        <v>3809104</v>
      </c>
      <c r="DE20" s="641"/>
      <c r="DF20" s="641"/>
      <c r="DG20" s="641"/>
      <c r="DH20" s="641"/>
      <c r="DI20" s="641"/>
      <c r="DJ20" s="641"/>
      <c r="DK20" s="641"/>
      <c r="DL20" s="641"/>
      <c r="DM20" s="641"/>
      <c r="DN20" s="641"/>
      <c r="DO20" s="641"/>
      <c r="DP20" s="642"/>
      <c r="DQ20" s="646">
        <v>6263887</v>
      </c>
      <c r="DR20" s="641"/>
      <c r="DS20" s="641"/>
      <c r="DT20" s="641"/>
      <c r="DU20" s="641"/>
      <c r="DV20" s="641"/>
      <c r="DW20" s="641"/>
      <c r="DX20" s="641"/>
      <c r="DY20" s="641"/>
      <c r="DZ20" s="641"/>
      <c r="EA20" s="641"/>
      <c r="EB20" s="641"/>
      <c r="EC20" s="684"/>
    </row>
    <row r="21" spans="2:133" ht="11.25" customHeight="1" x14ac:dyDescent="0.15">
      <c r="B21" s="637" t="s">
        <v>276</v>
      </c>
      <c r="C21" s="638"/>
      <c r="D21" s="638"/>
      <c r="E21" s="638"/>
      <c r="F21" s="638"/>
      <c r="G21" s="638"/>
      <c r="H21" s="638"/>
      <c r="I21" s="638"/>
      <c r="J21" s="638"/>
      <c r="K21" s="638"/>
      <c r="L21" s="638"/>
      <c r="M21" s="638"/>
      <c r="N21" s="638"/>
      <c r="O21" s="638"/>
      <c r="P21" s="638"/>
      <c r="Q21" s="639"/>
      <c r="R21" s="640">
        <v>17774</v>
      </c>
      <c r="S21" s="641"/>
      <c r="T21" s="641"/>
      <c r="U21" s="641"/>
      <c r="V21" s="641"/>
      <c r="W21" s="641"/>
      <c r="X21" s="641"/>
      <c r="Y21" s="642"/>
      <c r="Z21" s="677">
        <v>0.1</v>
      </c>
      <c r="AA21" s="677"/>
      <c r="AB21" s="677"/>
      <c r="AC21" s="677"/>
      <c r="AD21" s="678">
        <v>17774</v>
      </c>
      <c r="AE21" s="678"/>
      <c r="AF21" s="678"/>
      <c r="AG21" s="678"/>
      <c r="AH21" s="678"/>
      <c r="AI21" s="678"/>
      <c r="AJ21" s="678"/>
      <c r="AK21" s="678"/>
      <c r="AL21" s="643">
        <v>0.5</v>
      </c>
      <c r="AM21" s="644"/>
      <c r="AN21" s="644"/>
      <c r="AO21" s="679"/>
      <c r="AP21" s="735" t="s">
        <v>277</v>
      </c>
      <c r="AQ21" s="742"/>
      <c r="AR21" s="742"/>
      <c r="AS21" s="742"/>
      <c r="AT21" s="742"/>
      <c r="AU21" s="742"/>
      <c r="AV21" s="742"/>
      <c r="AW21" s="742"/>
      <c r="AX21" s="742"/>
      <c r="AY21" s="742"/>
      <c r="AZ21" s="742"/>
      <c r="BA21" s="742"/>
      <c r="BB21" s="742"/>
      <c r="BC21" s="742"/>
      <c r="BD21" s="742"/>
      <c r="BE21" s="742"/>
      <c r="BF21" s="737"/>
      <c r="BG21" s="640" t="s">
        <v>182</v>
      </c>
      <c r="BH21" s="641"/>
      <c r="BI21" s="641"/>
      <c r="BJ21" s="641"/>
      <c r="BK21" s="641"/>
      <c r="BL21" s="641"/>
      <c r="BM21" s="641"/>
      <c r="BN21" s="642"/>
      <c r="BO21" s="677" t="s">
        <v>182</v>
      </c>
      <c r="BP21" s="677"/>
      <c r="BQ21" s="677"/>
      <c r="BR21" s="677"/>
      <c r="BS21" s="646" t="s">
        <v>182</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x14ac:dyDescent="0.15">
      <c r="B22" s="637" t="s">
        <v>278</v>
      </c>
      <c r="C22" s="638"/>
      <c r="D22" s="638"/>
      <c r="E22" s="638"/>
      <c r="F22" s="638"/>
      <c r="G22" s="638"/>
      <c r="H22" s="638"/>
      <c r="I22" s="638"/>
      <c r="J22" s="638"/>
      <c r="K22" s="638"/>
      <c r="L22" s="638"/>
      <c r="M22" s="638"/>
      <c r="N22" s="638"/>
      <c r="O22" s="638"/>
      <c r="P22" s="638"/>
      <c r="Q22" s="639"/>
      <c r="R22" s="640">
        <v>3460848</v>
      </c>
      <c r="S22" s="641"/>
      <c r="T22" s="641"/>
      <c r="U22" s="641"/>
      <c r="V22" s="641"/>
      <c r="W22" s="641"/>
      <c r="X22" s="641"/>
      <c r="Y22" s="642"/>
      <c r="Z22" s="677">
        <v>26.6</v>
      </c>
      <c r="AA22" s="677"/>
      <c r="AB22" s="677"/>
      <c r="AC22" s="677"/>
      <c r="AD22" s="678">
        <v>2107701</v>
      </c>
      <c r="AE22" s="678"/>
      <c r="AF22" s="678"/>
      <c r="AG22" s="678"/>
      <c r="AH22" s="678"/>
      <c r="AI22" s="678"/>
      <c r="AJ22" s="678"/>
      <c r="AK22" s="678"/>
      <c r="AL22" s="643">
        <v>55.2</v>
      </c>
      <c r="AM22" s="644"/>
      <c r="AN22" s="644"/>
      <c r="AO22" s="679"/>
      <c r="AP22" s="735" t="s">
        <v>279</v>
      </c>
      <c r="AQ22" s="742"/>
      <c r="AR22" s="742"/>
      <c r="AS22" s="742"/>
      <c r="AT22" s="742"/>
      <c r="AU22" s="742"/>
      <c r="AV22" s="742"/>
      <c r="AW22" s="742"/>
      <c r="AX22" s="742"/>
      <c r="AY22" s="742"/>
      <c r="AZ22" s="742"/>
      <c r="BA22" s="742"/>
      <c r="BB22" s="742"/>
      <c r="BC22" s="742"/>
      <c r="BD22" s="742"/>
      <c r="BE22" s="742"/>
      <c r="BF22" s="737"/>
      <c r="BG22" s="640" t="s">
        <v>182</v>
      </c>
      <c r="BH22" s="641"/>
      <c r="BI22" s="641"/>
      <c r="BJ22" s="641"/>
      <c r="BK22" s="641"/>
      <c r="BL22" s="641"/>
      <c r="BM22" s="641"/>
      <c r="BN22" s="642"/>
      <c r="BO22" s="677" t="s">
        <v>182</v>
      </c>
      <c r="BP22" s="677"/>
      <c r="BQ22" s="677"/>
      <c r="BR22" s="677"/>
      <c r="BS22" s="646" t="s">
        <v>182</v>
      </c>
      <c r="BT22" s="641"/>
      <c r="BU22" s="641"/>
      <c r="BV22" s="641"/>
      <c r="BW22" s="641"/>
      <c r="BX22" s="641"/>
      <c r="BY22" s="641"/>
      <c r="BZ22" s="641"/>
      <c r="CA22" s="641"/>
      <c r="CB22" s="684"/>
      <c r="CD22" s="744" t="s">
        <v>280</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x14ac:dyDescent="0.15">
      <c r="B23" s="637" t="s">
        <v>281</v>
      </c>
      <c r="C23" s="638"/>
      <c r="D23" s="638"/>
      <c r="E23" s="638"/>
      <c r="F23" s="638"/>
      <c r="G23" s="638"/>
      <c r="H23" s="638"/>
      <c r="I23" s="638"/>
      <c r="J23" s="638"/>
      <c r="K23" s="638"/>
      <c r="L23" s="638"/>
      <c r="M23" s="638"/>
      <c r="N23" s="638"/>
      <c r="O23" s="638"/>
      <c r="P23" s="638"/>
      <c r="Q23" s="639"/>
      <c r="R23" s="640">
        <v>2107701</v>
      </c>
      <c r="S23" s="641"/>
      <c r="T23" s="641"/>
      <c r="U23" s="641"/>
      <c r="V23" s="641"/>
      <c r="W23" s="641"/>
      <c r="X23" s="641"/>
      <c r="Y23" s="642"/>
      <c r="Z23" s="677">
        <v>16.2</v>
      </c>
      <c r="AA23" s="677"/>
      <c r="AB23" s="677"/>
      <c r="AC23" s="677"/>
      <c r="AD23" s="678">
        <v>2107701</v>
      </c>
      <c r="AE23" s="678"/>
      <c r="AF23" s="678"/>
      <c r="AG23" s="678"/>
      <c r="AH23" s="678"/>
      <c r="AI23" s="678"/>
      <c r="AJ23" s="678"/>
      <c r="AK23" s="678"/>
      <c r="AL23" s="643">
        <v>55.2</v>
      </c>
      <c r="AM23" s="644"/>
      <c r="AN23" s="644"/>
      <c r="AO23" s="679"/>
      <c r="AP23" s="735" t="s">
        <v>282</v>
      </c>
      <c r="AQ23" s="742"/>
      <c r="AR23" s="742"/>
      <c r="AS23" s="742"/>
      <c r="AT23" s="742"/>
      <c r="AU23" s="742"/>
      <c r="AV23" s="742"/>
      <c r="AW23" s="742"/>
      <c r="AX23" s="742"/>
      <c r="AY23" s="742"/>
      <c r="AZ23" s="742"/>
      <c r="BA23" s="742"/>
      <c r="BB23" s="742"/>
      <c r="BC23" s="742"/>
      <c r="BD23" s="742"/>
      <c r="BE23" s="742"/>
      <c r="BF23" s="737"/>
      <c r="BG23" s="640" t="s">
        <v>227</v>
      </c>
      <c r="BH23" s="641"/>
      <c r="BI23" s="641"/>
      <c r="BJ23" s="641"/>
      <c r="BK23" s="641"/>
      <c r="BL23" s="641"/>
      <c r="BM23" s="641"/>
      <c r="BN23" s="642"/>
      <c r="BO23" s="677" t="s">
        <v>227</v>
      </c>
      <c r="BP23" s="677"/>
      <c r="BQ23" s="677"/>
      <c r="BR23" s="677"/>
      <c r="BS23" s="646" t="s">
        <v>182</v>
      </c>
      <c r="BT23" s="641"/>
      <c r="BU23" s="641"/>
      <c r="BV23" s="641"/>
      <c r="BW23" s="641"/>
      <c r="BX23" s="641"/>
      <c r="BY23" s="641"/>
      <c r="BZ23" s="641"/>
      <c r="CA23" s="641"/>
      <c r="CB23" s="684"/>
      <c r="CD23" s="744" t="s">
        <v>221</v>
      </c>
      <c r="CE23" s="745"/>
      <c r="CF23" s="745"/>
      <c r="CG23" s="745"/>
      <c r="CH23" s="745"/>
      <c r="CI23" s="745"/>
      <c r="CJ23" s="745"/>
      <c r="CK23" s="745"/>
      <c r="CL23" s="745"/>
      <c r="CM23" s="745"/>
      <c r="CN23" s="745"/>
      <c r="CO23" s="745"/>
      <c r="CP23" s="745"/>
      <c r="CQ23" s="746"/>
      <c r="CR23" s="744" t="s">
        <v>283</v>
      </c>
      <c r="CS23" s="745"/>
      <c r="CT23" s="745"/>
      <c r="CU23" s="745"/>
      <c r="CV23" s="745"/>
      <c r="CW23" s="745"/>
      <c r="CX23" s="745"/>
      <c r="CY23" s="746"/>
      <c r="CZ23" s="744" t="s">
        <v>284</v>
      </c>
      <c r="DA23" s="745"/>
      <c r="DB23" s="745"/>
      <c r="DC23" s="746"/>
      <c r="DD23" s="744" t="s">
        <v>285</v>
      </c>
      <c r="DE23" s="745"/>
      <c r="DF23" s="745"/>
      <c r="DG23" s="745"/>
      <c r="DH23" s="745"/>
      <c r="DI23" s="745"/>
      <c r="DJ23" s="745"/>
      <c r="DK23" s="746"/>
      <c r="DL23" s="753" t="s">
        <v>286</v>
      </c>
      <c r="DM23" s="754"/>
      <c r="DN23" s="754"/>
      <c r="DO23" s="754"/>
      <c r="DP23" s="754"/>
      <c r="DQ23" s="754"/>
      <c r="DR23" s="754"/>
      <c r="DS23" s="754"/>
      <c r="DT23" s="754"/>
      <c r="DU23" s="754"/>
      <c r="DV23" s="755"/>
      <c r="DW23" s="744" t="s">
        <v>287</v>
      </c>
      <c r="DX23" s="745"/>
      <c r="DY23" s="745"/>
      <c r="DZ23" s="745"/>
      <c r="EA23" s="745"/>
      <c r="EB23" s="745"/>
      <c r="EC23" s="746"/>
    </row>
    <row r="24" spans="2:133" ht="11.25" customHeight="1" x14ac:dyDescent="0.15">
      <c r="B24" s="637" t="s">
        <v>288</v>
      </c>
      <c r="C24" s="638"/>
      <c r="D24" s="638"/>
      <c r="E24" s="638"/>
      <c r="F24" s="638"/>
      <c r="G24" s="638"/>
      <c r="H24" s="638"/>
      <c r="I24" s="638"/>
      <c r="J24" s="638"/>
      <c r="K24" s="638"/>
      <c r="L24" s="638"/>
      <c r="M24" s="638"/>
      <c r="N24" s="638"/>
      <c r="O24" s="638"/>
      <c r="P24" s="638"/>
      <c r="Q24" s="639"/>
      <c r="R24" s="640">
        <v>553586</v>
      </c>
      <c r="S24" s="641"/>
      <c r="T24" s="641"/>
      <c r="U24" s="641"/>
      <c r="V24" s="641"/>
      <c r="W24" s="641"/>
      <c r="X24" s="641"/>
      <c r="Y24" s="642"/>
      <c r="Z24" s="677">
        <v>4.3</v>
      </c>
      <c r="AA24" s="677"/>
      <c r="AB24" s="677"/>
      <c r="AC24" s="677"/>
      <c r="AD24" s="678" t="s">
        <v>182</v>
      </c>
      <c r="AE24" s="678"/>
      <c r="AF24" s="678"/>
      <c r="AG24" s="678"/>
      <c r="AH24" s="678"/>
      <c r="AI24" s="678"/>
      <c r="AJ24" s="678"/>
      <c r="AK24" s="678"/>
      <c r="AL24" s="643" t="s">
        <v>227</v>
      </c>
      <c r="AM24" s="644"/>
      <c r="AN24" s="644"/>
      <c r="AO24" s="679"/>
      <c r="AP24" s="735" t="s">
        <v>289</v>
      </c>
      <c r="AQ24" s="742"/>
      <c r="AR24" s="742"/>
      <c r="AS24" s="742"/>
      <c r="AT24" s="742"/>
      <c r="AU24" s="742"/>
      <c r="AV24" s="742"/>
      <c r="AW24" s="742"/>
      <c r="AX24" s="742"/>
      <c r="AY24" s="742"/>
      <c r="AZ24" s="742"/>
      <c r="BA24" s="742"/>
      <c r="BB24" s="742"/>
      <c r="BC24" s="742"/>
      <c r="BD24" s="742"/>
      <c r="BE24" s="742"/>
      <c r="BF24" s="737"/>
      <c r="BG24" s="640" t="s">
        <v>182</v>
      </c>
      <c r="BH24" s="641"/>
      <c r="BI24" s="641"/>
      <c r="BJ24" s="641"/>
      <c r="BK24" s="641"/>
      <c r="BL24" s="641"/>
      <c r="BM24" s="641"/>
      <c r="BN24" s="642"/>
      <c r="BO24" s="677" t="s">
        <v>182</v>
      </c>
      <c r="BP24" s="677"/>
      <c r="BQ24" s="677"/>
      <c r="BR24" s="677"/>
      <c r="BS24" s="646" t="s">
        <v>227</v>
      </c>
      <c r="BT24" s="641"/>
      <c r="BU24" s="641"/>
      <c r="BV24" s="641"/>
      <c r="BW24" s="641"/>
      <c r="BX24" s="641"/>
      <c r="BY24" s="641"/>
      <c r="BZ24" s="641"/>
      <c r="CA24" s="641"/>
      <c r="CB24" s="684"/>
      <c r="CD24" s="698" t="s">
        <v>290</v>
      </c>
      <c r="CE24" s="699"/>
      <c r="CF24" s="699"/>
      <c r="CG24" s="699"/>
      <c r="CH24" s="699"/>
      <c r="CI24" s="699"/>
      <c r="CJ24" s="699"/>
      <c r="CK24" s="699"/>
      <c r="CL24" s="699"/>
      <c r="CM24" s="699"/>
      <c r="CN24" s="699"/>
      <c r="CO24" s="699"/>
      <c r="CP24" s="699"/>
      <c r="CQ24" s="700"/>
      <c r="CR24" s="695">
        <v>2680285</v>
      </c>
      <c r="CS24" s="696"/>
      <c r="CT24" s="696"/>
      <c r="CU24" s="696"/>
      <c r="CV24" s="696"/>
      <c r="CW24" s="696"/>
      <c r="CX24" s="696"/>
      <c r="CY24" s="739"/>
      <c r="CZ24" s="740">
        <v>23.5</v>
      </c>
      <c r="DA24" s="713"/>
      <c r="DB24" s="713"/>
      <c r="DC24" s="743"/>
      <c r="DD24" s="738">
        <v>2079117</v>
      </c>
      <c r="DE24" s="696"/>
      <c r="DF24" s="696"/>
      <c r="DG24" s="696"/>
      <c r="DH24" s="696"/>
      <c r="DI24" s="696"/>
      <c r="DJ24" s="696"/>
      <c r="DK24" s="739"/>
      <c r="DL24" s="738">
        <v>1794252</v>
      </c>
      <c r="DM24" s="696"/>
      <c r="DN24" s="696"/>
      <c r="DO24" s="696"/>
      <c r="DP24" s="696"/>
      <c r="DQ24" s="696"/>
      <c r="DR24" s="696"/>
      <c r="DS24" s="696"/>
      <c r="DT24" s="696"/>
      <c r="DU24" s="696"/>
      <c r="DV24" s="739"/>
      <c r="DW24" s="740">
        <v>45.3</v>
      </c>
      <c r="DX24" s="713"/>
      <c r="DY24" s="713"/>
      <c r="DZ24" s="713"/>
      <c r="EA24" s="713"/>
      <c r="EB24" s="713"/>
      <c r="EC24" s="741"/>
    </row>
    <row r="25" spans="2:133" ht="11.25" customHeight="1" x14ac:dyDescent="0.15">
      <c r="B25" s="637" t="s">
        <v>291</v>
      </c>
      <c r="C25" s="638"/>
      <c r="D25" s="638"/>
      <c r="E25" s="638"/>
      <c r="F25" s="638"/>
      <c r="G25" s="638"/>
      <c r="H25" s="638"/>
      <c r="I25" s="638"/>
      <c r="J25" s="638"/>
      <c r="K25" s="638"/>
      <c r="L25" s="638"/>
      <c r="M25" s="638"/>
      <c r="N25" s="638"/>
      <c r="O25" s="638"/>
      <c r="P25" s="638"/>
      <c r="Q25" s="639"/>
      <c r="R25" s="640">
        <v>799561</v>
      </c>
      <c r="S25" s="641"/>
      <c r="T25" s="641"/>
      <c r="U25" s="641"/>
      <c r="V25" s="641"/>
      <c r="W25" s="641"/>
      <c r="X25" s="641"/>
      <c r="Y25" s="642"/>
      <c r="Z25" s="677">
        <v>6.1</v>
      </c>
      <c r="AA25" s="677"/>
      <c r="AB25" s="677"/>
      <c r="AC25" s="677"/>
      <c r="AD25" s="678" t="s">
        <v>227</v>
      </c>
      <c r="AE25" s="678"/>
      <c r="AF25" s="678"/>
      <c r="AG25" s="678"/>
      <c r="AH25" s="678"/>
      <c r="AI25" s="678"/>
      <c r="AJ25" s="678"/>
      <c r="AK25" s="678"/>
      <c r="AL25" s="643" t="s">
        <v>227</v>
      </c>
      <c r="AM25" s="644"/>
      <c r="AN25" s="644"/>
      <c r="AO25" s="679"/>
      <c r="AP25" s="735" t="s">
        <v>292</v>
      </c>
      <c r="AQ25" s="742"/>
      <c r="AR25" s="742"/>
      <c r="AS25" s="742"/>
      <c r="AT25" s="742"/>
      <c r="AU25" s="742"/>
      <c r="AV25" s="742"/>
      <c r="AW25" s="742"/>
      <c r="AX25" s="742"/>
      <c r="AY25" s="742"/>
      <c r="AZ25" s="742"/>
      <c r="BA25" s="742"/>
      <c r="BB25" s="742"/>
      <c r="BC25" s="742"/>
      <c r="BD25" s="742"/>
      <c r="BE25" s="742"/>
      <c r="BF25" s="737"/>
      <c r="BG25" s="640" t="s">
        <v>182</v>
      </c>
      <c r="BH25" s="641"/>
      <c r="BI25" s="641"/>
      <c r="BJ25" s="641"/>
      <c r="BK25" s="641"/>
      <c r="BL25" s="641"/>
      <c r="BM25" s="641"/>
      <c r="BN25" s="642"/>
      <c r="BO25" s="677" t="s">
        <v>227</v>
      </c>
      <c r="BP25" s="677"/>
      <c r="BQ25" s="677"/>
      <c r="BR25" s="677"/>
      <c r="BS25" s="646" t="s">
        <v>182</v>
      </c>
      <c r="BT25" s="641"/>
      <c r="BU25" s="641"/>
      <c r="BV25" s="641"/>
      <c r="BW25" s="641"/>
      <c r="BX25" s="641"/>
      <c r="BY25" s="641"/>
      <c r="BZ25" s="641"/>
      <c r="CA25" s="641"/>
      <c r="CB25" s="684"/>
      <c r="CD25" s="673" t="s">
        <v>293</v>
      </c>
      <c r="CE25" s="674"/>
      <c r="CF25" s="674"/>
      <c r="CG25" s="674"/>
      <c r="CH25" s="674"/>
      <c r="CI25" s="674"/>
      <c r="CJ25" s="674"/>
      <c r="CK25" s="674"/>
      <c r="CL25" s="674"/>
      <c r="CM25" s="674"/>
      <c r="CN25" s="674"/>
      <c r="CO25" s="674"/>
      <c r="CP25" s="674"/>
      <c r="CQ25" s="675"/>
      <c r="CR25" s="640">
        <v>1481036</v>
      </c>
      <c r="CS25" s="659"/>
      <c r="CT25" s="659"/>
      <c r="CU25" s="659"/>
      <c r="CV25" s="659"/>
      <c r="CW25" s="659"/>
      <c r="CX25" s="659"/>
      <c r="CY25" s="660"/>
      <c r="CZ25" s="643">
        <v>13</v>
      </c>
      <c r="DA25" s="661"/>
      <c r="DB25" s="661"/>
      <c r="DC25" s="662"/>
      <c r="DD25" s="646">
        <v>1450404</v>
      </c>
      <c r="DE25" s="659"/>
      <c r="DF25" s="659"/>
      <c r="DG25" s="659"/>
      <c r="DH25" s="659"/>
      <c r="DI25" s="659"/>
      <c r="DJ25" s="659"/>
      <c r="DK25" s="660"/>
      <c r="DL25" s="646">
        <v>1198490</v>
      </c>
      <c r="DM25" s="659"/>
      <c r="DN25" s="659"/>
      <c r="DO25" s="659"/>
      <c r="DP25" s="659"/>
      <c r="DQ25" s="659"/>
      <c r="DR25" s="659"/>
      <c r="DS25" s="659"/>
      <c r="DT25" s="659"/>
      <c r="DU25" s="659"/>
      <c r="DV25" s="660"/>
      <c r="DW25" s="643">
        <v>30.3</v>
      </c>
      <c r="DX25" s="661"/>
      <c r="DY25" s="661"/>
      <c r="DZ25" s="661"/>
      <c r="EA25" s="661"/>
      <c r="EB25" s="661"/>
      <c r="EC25" s="676"/>
    </row>
    <row r="26" spans="2:133" ht="11.25" customHeight="1" x14ac:dyDescent="0.15">
      <c r="B26" s="637" t="s">
        <v>294</v>
      </c>
      <c r="C26" s="638"/>
      <c r="D26" s="638"/>
      <c r="E26" s="638"/>
      <c r="F26" s="638"/>
      <c r="G26" s="638"/>
      <c r="H26" s="638"/>
      <c r="I26" s="638"/>
      <c r="J26" s="638"/>
      <c r="K26" s="638"/>
      <c r="L26" s="638"/>
      <c r="M26" s="638"/>
      <c r="N26" s="638"/>
      <c r="O26" s="638"/>
      <c r="P26" s="638"/>
      <c r="Q26" s="639"/>
      <c r="R26" s="640">
        <v>5153947</v>
      </c>
      <c r="S26" s="641"/>
      <c r="T26" s="641"/>
      <c r="U26" s="641"/>
      <c r="V26" s="641"/>
      <c r="W26" s="641"/>
      <c r="X26" s="641"/>
      <c r="Y26" s="642"/>
      <c r="Z26" s="677">
        <v>39.6</v>
      </c>
      <c r="AA26" s="677"/>
      <c r="AB26" s="677"/>
      <c r="AC26" s="677"/>
      <c r="AD26" s="678">
        <v>3800800</v>
      </c>
      <c r="AE26" s="678"/>
      <c r="AF26" s="678"/>
      <c r="AG26" s="678"/>
      <c r="AH26" s="678"/>
      <c r="AI26" s="678"/>
      <c r="AJ26" s="678"/>
      <c r="AK26" s="678"/>
      <c r="AL26" s="643">
        <v>99.6</v>
      </c>
      <c r="AM26" s="644"/>
      <c r="AN26" s="644"/>
      <c r="AO26" s="679"/>
      <c r="AP26" s="735" t="s">
        <v>295</v>
      </c>
      <c r="AQ26" s="736"/>
      <c r="AR26" s="736"/>
      <c r="AS26" s="736"/>
      <c r="AT26" s="736"/>
      <c r="AU26" s="736"/>
      <c r="AV26" s="736"/>
      <c r="AW26" s="736"/>
      <c r="AX26" s="736"/>
      <c r="AY26" s="736"/>
      <c r="AZ26" s="736"/>
      <c r="BA26" s="736"/>
      <c r="BB26" s="736"/>
      <c r="BC26" s="736"/>
      <c r="BD26" s="736"/>
      <c r="BE26" s="736"/>
      <c r="BF26" s="737"/>
      <c r="BG26" s="640" t="s">
        <v>182</v>
      </c>
      <c r="BH26" s="641"/>
      <c r="BI26" s="641"/>
      <c r="BJ26" s="641"/>
      <c r="BK26" s="641"/>
      <c r="BL26" s="641"/>
      <c r="BM26" s="641"/>
      <c r="BN26" s="642"/>
      <c r="BO26" s="677" t="s">
        <v>182</v>
      </c>
      <c r="BP26" s="677"/>
      <c r="BQ26" s="677"/>
      <c r="BR26" s="677"/>
      <c r="BS26" s="646" t="s">
        <v>227</v>
      </c>
      <c r="BT26" s="641"/>
      <c r="BU26" s="641"/>
      <c r="BV26" s="641"/>
      <c r="BW26" s="641"/>
      <c r="BX26" s="641"/>
      <c r="BY26" s="641"/>
      <c r="BZ26" s="641"/>
      <c r="CA26" s="641"/>
      <c r="CB26" s="684"/>
      <c r="CD26" s="673" t="s">
        <v>296</v>
      </c>
      <c r="CE26" s="674"/>
      <c r="CF26" s="674"/>
      <c r="CG26" s="674"/>
      <c r="CH26" s="674"/>
      <c r="CI26" s="674"/>
      <c r="CJ26" s="674"/>
      <c r="CK26" s="674"/>
      <c r="CL26" s="674"/>
      <c r="CM26" s="674"/>
      <c r="CN26" s="674"/>
      <c r="CO26" s="674"/>
      <c r="CP26" s="674"/>
      <c r="CQ26" s="675"/>
      <c r="CR26" s="640">
        <v>980453</v>
      </c>
      <c r="CS26" s="641"/>
      <c r="CT26" s="641"/>
      <c r="CU26" s="641"/>
      <c r="CV26" s="641"/>
      <c r="CW26" s="641"/>
      <c r="CX26" s="641"/>
      <c r="CY26" s="642"/>
      <c r="CZ26" s="643">
        <v>8.6</v>
      </c>
      <c r="DA26" s="661"/>
      <c r="DB26" s="661"/>
      <c r="DC26" s="662"/>
      <c r="DD26" s="646">
        <v>959587</v>
      </c>
      <c r="DE26" s="641"/>
      <c r="DF26" s="641"/>
      <c r="DG26" s="641"/>
      <c r="DH26" s="641"/>
      <c r="DI26" s="641"/>
      <c r="DJ26" s="641"/>
      <c r="DK26" s="642"/>
      <c r="DL26" s="646" t="s">
        <v>227</v>
      </c>
      <c r="DM26" s="641"/>
      <c r="DN26" s="641"/>
      <c r="DO26" s="641"/>
      <c r="DP26" s="641"/>
      <c r="DQ26" s="641"/>
      <c r="DR26" s="641"/>
      <c r="DS26" s="641"/>
      <c r="DT26" s="641"/>
      <c r="DU26" s="641"/>
      <c r="DV26" s="642"/>
      <c r="DW26" s="643" t="s">
        <v>182</v>
      </c>
      <c r="DX26" s="661"/>
      <c r="DY26" s="661"/>
      <c r="DZ26" s="661"/>
      <c r="EA26" s="661"/>
      <c r="EB26" s="661"/>
      <c r="EC26" s="676"/>
    </row>
    <row r="27" spans="2:133" ht="11.25" customHeight="1" x14ac:dyDescent="0.15">
      <c r="B27" s="637" t="s">
        <v>297</v>
      </c>
      <c r="C27" s="638"/>
      <c r="D27" s="638"/>
      <c r="E27" s="638"/>
      <c r="F27" s="638"/>
      <c r="G27" s="638"/>
      <c r="H27" s="638"/>
      <c r="I27" s="638"/>
      <c r="J27" s="638"/>
      <c r="K27" s="638"/>
      <c r="L27" s="638"/>
      <c r="M27" s="638"/>
      <c r="N27" s="638"/>
      <c r="O27" s="638"/>
      <c r="P27" s="638"/>
      <c r="Q27" s="639"/>
      <c r="R27" s="640">
        <v>1578</v>
      </c>
      <c r="S27" s="641"/>
      <c r="T27" s="641"/>
      <c r="U27" s="641"/>
      <c r="V27" s="641"/>
      <c r="W27" s="641"/>
      <c r="X27" s="641"/>
      <c r="Y27" s="642"/>
      <c r="Z27" s="677">
        <v>0</v>
      </c>
      <c r="AA27" s="677"/>
      <c r="AB27" s="677"/>
      <c r="AC27" s="677"/>
      <c r="AD27" s="678">
        <v>1578</v>
      </c>
      <c r="AE27" s="678"/>
      <c r="AF27" s="678"/>
      <c r="AG27" s="678"/>
      <c r="AH27" s="678"/>
      <c r="AI27" s="678"/>
      <c r="AJ27" s="678"/>
      <c r="AK27" s="678"/>
      <c r="AL27" s="643">
        <v>0</v>
      </c>
      <c r="AM27" s="644"/>
      <c r="AN27" s="644"/>
      <c r="AO27" s="679"/>
      <c r="AP27" s="637" t="s">
        <v>298</v>
      </c>
      <c r="AQ27" s="638"/>
      <c r="AR27" s="638"/>
      <c r="AS27" s="638"/>
      <c r="AT27" s="638"/>
      <c r="AU27" s="638"/>
      <c r="AV27" s="638"/>
      <c r="AW27" s="638"/>
      <c r="AX27" s="638"/>
      <c r="AY27" s="638"/>
      <c r="AZ27" s="638"/>
      <c r="BA27" s="638"/>
      <c r="BB27" s="638"/>
      <c r="BC27" s="638"/>
      <c r="BD27" s="638"/>
      <c r="BE27" s="638"/>
      <c r="BF27" s="639"/>
      <c r="BG27" s="640">
        <v>1335850</v>
      </c>
      <c r="BH27" s="641"/>
      <c r="BI27" s="641"/>
      <c r="BJ27" s="641"/>
      <c r="BK27" s="641"/>
      <c r="BL27" s="641"/>
      <c r="BM27" s="641"/>
      <c r="BN27" s="642"/>
      <c r="BO27" s="677">
        <v>100</v>
      </c>
      <c r="BP27" s="677"/>
      <c r="BQ27" s="677"/>
      <c r="BR27" s="677"/>
      <c r="BS27" s="646" t="s">
        <v>182</v>
      </c>
      <c r="BT27" s="641"/>
      <c r="BU27" s="641"/>
      <c r="BV27" s="641"/>
      <c r="BW27" s="641"/>
      <c r="BX27" s="641"/>
      <c r="BY27" s="641"/>
      <c r="BZ27" s="641"/>
      <c r="CA27" s="641"/>
      <c r="CB27" s="684"/>
      <c r="CD27" s="673" t="s">
        <v>299</v>
      </c>
      <c r="CE27" s="674"/>
      <c r="CF27" s="674"/>
      <c r="CG27" s="674"/>
      <c r="CH27" s="674"/>
      <c r="CI27" s="674"/>
      <c r="CJ27" s="674"/>
      <c r="CK27" s="674"/>
      <c r="CL27" s="674"/>
      <c r="CM27" s="674"/>
      <c r="CN27" s="674"/>
      <c r="CO27" s="674"/>
      <c r="CP27" s="674"/>
      <c r="CQ27" s="675"/>
      <c r="CR27" s="640">
        <v>631102</v>
      </c>
      <c r="CS27" s="659"/>
      <c r="CT27" s="659"/>
      <c r="CU27" s="659"/>
      <c r="CV27" s="659"/>
      <c r="CW27" s="659"/>
      <c r="CX27" s="659"/>
      <c r="CY27" s="660"/>
      <c r="CZ27" s="643">
        <v>5.5</v>
      </c>
      <c r="DA27" s="661"/>
      <c r="DB27" s="661"/>
      <c r="DC27" s="662"/>
      <c r="DD27" s="646">
        <v>167290</v>
      </c>
      <c r="DE27" s="659"/>
      <c r="DF27" s="659"/>
      <c r="DG27" s="659"/>
      <c r="DH27" s="659"/>
      <c r="DI27" s="659"/>
      <c r="DJ27" s="659"/>
      <c r="DK27" s="660"/>
      <c r="DL27" s="646">
        <v>135015</v>
      </c>
      <c r="DM27" s="659"/>
      <c r="DN27" s="659"/>
      <c r="DO27" s="659"/>
      <c r="DP27" s="659"/>
      <c r="DQ27" s="659"/>
      <c r="DR27" s="659"/>
      <c r="DS27" s="659"/>
      <c r="DT27" s="659"/>
      <c r="DU27" s="659"/>
      <c r="DV27" s="660"/>
      <c r="DW27" s="643">
        <v>3.4</v>
      </c>
      <c r="DX27" s="661"/>
      <c r="DY27" s="661"/>
      <c r="DZ27" s="661"/>
      <c r="EA27" s="661"/>
      <c r="EB27" s="661"/>
      <c r="EC27" s="676"/>
    </row>
    <row r="28" spans="2:133" ht="11.25" customHeight="1" x14ac:dyDescent="0.15">
      <c r="B28" s="637" t="s">
        <v>300</v>
      </c>
      <c r="C28" s="638"/>
      <c r="D28" s="638"/>
      <c r="E28" s="638"/>
      <c r="F28" s="638"/>
      <c r="G28" s="638"/>
      <c r="H28" s="638"/>
      <c r="I28" s="638"/>
      <c r="J28" s="638"/>
      <c r="K28" s="638"/>
      <c r="L28" s="638"/>
      <c r="M28" s="638"/>
      <c r="N28" s="638"/>
      <c r="O28" s="638"/>
      <c r="P28" s="638"/>
      <c r="Q28" s="639"/>
      <c r="R28" s="640">
        <v>4609</v>
      </c>
      <c r="S28" s="641"/>
      <c r="T28" s="641"/>
      <c r="U28" s="641"/>
      <c r="V28" s="641"/>
      <c r="W28" s="641"/>
      <c r="X28" s="641"/>
      <c r="Y28" s="642"/>
      <c r="Z28" s="677">
        <v>0</v>
      </c>
      <c r="AA28" s="677"/>
      <c r="AB28" s="677"/>
      <c r="AC28" s="677"/>
      <c r="AD28" s="678" t="s">
        <v>227</v>
      </c>
      <c r="AE28" s="678"/>
      <c r="AF28" s="678"/>
      <c r="AG28" s="678"/>
      <c r="AH28" s="678"/>
      <c r="AI28" s="678"/>
      <c r="AJ28" s="678"/>
      <c r="AK28" s="678"/>
      <c r="AL28" s="643" t="s">
        <v>182</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301</v>
      </c>
      <c r="CE28" s="674"/>
      <c r="CF28" s="674"/>
      <c r="CG28" s="674"/>
      <c r="CH28" s="674"/>
      <c r="CI28" s="674"/>
      <c r="CJ28" s="674"/>
      <c r="CK28" s="674"/>
      <c r="CL28" s="674"/>
      <c r="CM28" s="674"/>
      <c r="CN28" s="674"/>
      <c r="CO28" s="674"/>
      <c r="CP28" s="674"/>
      <c r="CQ28" s="675"/>
      <c r="CR28" s="640">
        <v>568147</v>
      </c>
      <c r="CS28" s="641"/>
      <c r="CT28" s="641"/>
      <c r="CU28" s="641"/>
      <c r="CV28" s="641"/>
      <c r="CW28" s="641"/>
      <c r="CX28" s="641"/>
      <c r="CY28" s="642"/>
      <c r="CZ28" s="643">
        <v>5</v>
      </c>
      <c r="DA28" s="661"/>
      <c r="DB28" s="661"/>
      <c r="DC28" s="662"/>
      <c r="DD28" s="646">
        <v>461423</v>
      </c>
      <c r="DE28" s="641"/>
      <c r="DF28" s="641"/>
      <c r="DG28" s="641"/>
      <c r="DH28" s="641"/>
      <c r="DI28" s="641"/>
      <c r="DJ28" s="641"/>
      <c r="DK28" s="642"/>
      <c r="DL28" s="646">
        <v>460747</v>
      </c>
      <c r="DM28" s="641"/>
      <c r="DN28" s="641"/>
      <c r="DO28" s="641"/>
      <c r="DP28" s="641"/>
      <c r="DQ28" s="641"/>
      <c r="DR28" s="641"/>
      <c r="DS28" s="641"/>
      <c r="DT28" s="641"/>
      <c r="DU28" s="641"/>
      <c r="DV28" s="642"/>
      <c r="DW28" s="643">
        <v>11.6</v>
      </c>
      <c r="DX28" s="661"/>
      <c r="DY28" s="661"/>
      <c r="DZ28" s="661"/>
      <c r="EA28" s="661"/>
      <c r="EB28" s="661"/>
      <c r="EC28" s="676"/>
    </row>
    <row r="29" spans="2:133" ht="11.25" customHeight="1" x14ac:dyDescent="0.15">
      <c r="B29" s="637" t="s">
        <v>302</v>
      </c>
      <c r="C29" s="638"/>
      <c r="D29" s="638"/>
      <c r="E29" s="638"/>
      <c r="F29" s="638"/>
      <c r="G29" s="638"/>
      <c r="H29" s="638"/>
      <c r="I29" s="638"/>
      <c r="J29" s="638"/>
      <c r="K29" s="638"/>
      <c r="L29" s="638"/>
      <c r="M29" s="638"/>
      <c r="N29" s="638"/>
      <c r="O29" s="638"/>
      <c r="P29" s="638"/>
      <c r="Q29" s="639"/>
      <c r="R29" s="640">
        <v>150760</v>
      </c>
      <c r="S29" s="641"/>
      <c r="T29" s="641"/>
      <c r="U29" s="641"/>
      <c r="V29" s="641"/>
      <c r="W29" s="641"/>
      <c r="X29" s="641"/>
      <c r="Y29" s="642"/>
      <c r="Z29" s="677">
        <v>1.2</v>
      </c>
      <c r="AA29" s="677"/>
      <c r="AB29" s="677"/>
      <c r="AC29" s="677"/>
      <c r="AD29" s="678">
        <v>12914</v>
      </c>
      <c r="AE29" s="678"/>
      <c r="AF29" s="678"/>
      <c r="AG29" s="678"/>
      <c r="AH29" s="678"/>
      <c r="AI29" s="678"/>
      <c r="AJ29" s="678"/>
      <c r="AK29" s="678"/>
      <c r="AL29" s="643">
        <v>0.3</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28"/>
      <c r="CD29" s="729" t="s">
        <v>303</v>
      </c>
      <c r="CE29" s="730"/>
      <c r="CF29" s="673" t="s">
        <v>304</v>
      </c>
      <c r="CG29" s="674"/>
      <c r="CH29" s="674"/>
      <c r="CI29" s="674"/>
      <c r="CJ29" s="674"/>
      <c r="CK29" s="674"/>
      <c r="CL29" s="674"/>
      <c r="CM29" s="674"/>
      <c r="CN29" s="674"/>
      <c r="CO29" s="674"/>
      <c r="CP29" s="674"/>
      <c r="CQ29" s="675"/>
      <c r="CR29" s="640">
        <v>568147</v>
      </c>
      <c r="CS29" s="659"/>
      <c r="CT29" s="659"/>
      <c r="CU29" s="659"/>
      <c r="CV29" s="659"/>
      <c r="CW29" s="659"/>
      <c r="CX29" s="659"/>
      <c r="CY29" s="660"/>
      <c r="CZ29" s="643">
        <v>5</v>
      </c>
      <c r="DA29" s="661"/>
      <c r="DB29" s="661"/>
      <c r="DC29" s="662"/>
      <c r="DD29" s="646">
        <v>461423</v>
      </c>
      <c r="DE29" s="659"/>
      <c r="DF29" s="659"/>
      <c r="DG29" s="659"/>
      <c r="DH29" s="659"/>
      <c r="DI29" s="659"/>
      <c r="DJ29" s="659"/>
      <c r="DK29" s="660"/>
      <c r="DL29" s="646">
        <v>460747</v>
      </c>
      <c r="DM29" s="659"/>
      <c r="DN29" s="659"/>
      <c r="DO29" s="659"/>
      <c r="DP29" s="659"/>
      <c r="DQ29" s="659"/>
      <c r="DR29" s="659"/>
      <c r="DS29" s="659"/>
      <c r="DT29" s="659"/>
      <c r="DU29" s="659"/>
      <c r="DV29" s="660"/>
      <c r="DW29" s="643">
        <v>11.6</v>
      </c>
      <c r="DX29" s="661"/>
      <c r="DY29" s="661"/>
      <c r="DZ29" s="661"/>
      <c r="EA29" s="661"/>
      <c r="EB29" s="661"/>
      <c r="EC29" s="676"/>
    </row>
    <row r="30" spans="2:133" ht="11.25" customHeight="1" x14ac:dyDescent="0.15">
      <c r="B30" s="637" t="s">
        <v>305</v>
      </c>
      <c r="C30" s="638"/>
      <c r="D30" s="638"/>
      <c r="E30" s="638"/>
      <c r="F30" s="638"/>
      <c r="G30" s="638"/>
      <c r="H30" s="638"/>
      <c r="I30" s="638"/>
      <c r="J30" s="638"/>
      <c r="K30" s="638"/>
      <c r="L30" s="638"/>
      <c r="M30" s="638"/>
      <c r="N30" s="638"/>
      <c r="O30" s="638"/>
      <c r="P30" s="638"/>
      <c r="Q30" s="639"/>
      <c r="R30" s="640">
        <v>6861</v>
      </c>
      <c r="S30" s="641"/>
      <c r="T30" s="641"/>
      <c r="U30" s="641"/>
      <c r="V30" s="641"/>
      <c r="W30" s="641"/>
      <c r="X30" s="641"/>
      <c r="Y30" s="642"/>
      <c r="Z30" s="677">
        <v>0.1</v>
      </c>
      <c r="AA30" s="677"/>
      <c r="AB30" s="677"/>
      <c r="AC30" s="677"/>
      <c r="AD30" s="678" t="s">
        <v>182</v>
      </c>
      <c r="AE30" s="678"/>
      <c r="AF30" s="678"/>
      <c r="AG30" s="678"/>
      <c r="AH30" s="678"/>
      <c r="AI30" s="678"/>
      <c r="AJ30" s="678"/>
      <c r="AK30" s="678"/>
      <c r="AL30" s="643" t="s">
        <v>182</v>
      </c>
      <c r="AM30" s="644"/>
      <c r="AN30" s="644"/>
      <c r="AO30" s="679"/>
      <c r="AP30" s="701" t="s">
        <v>221</v>
      </c>
      <c r="AQ30" s="702"/>
      <c r="AR30" s="702"/>
      <c r="AS30" s="702"/>
      <c r="AT30" s="702"/>
      <c r="AU30" s="702"/>
      <c r="AV30" s="702"/>
      <c r="AW30" s="702"/>
      <c r="AX30" s="702"/>
      <c r="AY30" s="702"/>
      <c r="AZ30" s="702"/>
      <c r="BA30" s="702"/>
      <c r="BB30" s="702"/>
      <c r="BC30" s="702"/>
      <c r="BD30" s="702"/>
      <c r="BE30" s="702"/>
      <c r="BF30" s="703"/>
      <c r="BG30" s="701" t="s">
        <v>306</v>
      </c>
      <c r="BH30" s="726"/>
      <c r="BI30" s="726"/>
      <c r="BJ30" s="726"/>
      <c r="BK30" s="726"/>
      <c r="BL30" s="726"/>
      <c r="BM30" s="726"/>
      <c r="BN30" s="726"/>
      <c r="BO30" s="726"/>
      <c r="BP30" s="726"/>
      <c r="BQ30" s="727"/>
      <c r="BR30" s="701" t="s">
        <v>307</v>
      </c>
      <c r="BS30" s="726"/>
      <c r="BT30" s="726"/>
      <c r="BU30" s="726"/>
      <c r="BV30" s="726"/>
      <c r="BW30" s="726"/>
      <c r="BX30" s="726"/>
      <c r="BY30" s="726"/>
      <c r="BZ30" s="726"/>
      <c r="CA30" s="726"/>
      <c r="CB30" s="727"/>
      <c r="CD30" s="731"/>
      <c r="CE30" s="732"/>
      <c r="CF30" s="673" t="s">
        <v>308</v>
      </c>
      <c r="CG30" s="674"/>
      <c r="CH30" s="674"/>
      <c r="CI30" s="674"/>
      <c r="CJ30" s="674"/>
      <c r="CK30" s="674"/>
      <c r="CL30" s="674"/>
      <c r="CM30" s="674"/>
      <c r="CN30" s="674"/>
      <c r="CO30" s="674"/>
      <c r="CP30" s="674"/>
      <c r="CQ30" s="675"/>
      <c r="CR30" s="640">
        <v>537024</v>
      </c>
      <c r="CS30" s="641"/>
      <c r="CT30" s="641"/>
      <c r="CU30" s="641"/>
      <c r="CV30" s="641"/>
      <c r="CW30" s="641"/>
      <c r="CX30" s="641"/>
      <c r="CY30" s="642"/>
      <c r="CZ30" s="643">
        <v>4.7</v>
      </c>
      <c r="DA30" s="661"/>
      <c r="DB30" s="661"/>
      <c r="DC30" s="662"/>
      <c r="DD30" s="646">
        <v>438018</v>
      </c>
      <c r="DE30" s="641"/>
      <c r="DF30" s="641"/>
      <c r="DG30" s="641"/>
      <c r="DH30" s="641"/>
      <c r="DI30" s="641"/>
      <c r="DJ30" s="641"/>
      <c r="DK30" s="642"/>
      <c r="DL30" s="646">
        <v>438018</v>
      </c>
      <c r="DM30" s="641"/>
      <c r="DN30" s="641"/>
      <c r="DO30" s="641"/>
      <c r="DP30" s="641"/>
      <c r="DQ30" s="641"/>
      <c r="DR30" s="641"/>
      <c r="DS30" s="641"/>
      <c r="DT30" s="641"/>
      <c r="DU30" s="641"/>
      <c r="DV30" s="642"/>
      <c r="DW30" s="643">
        <v>11.1</v>
      </c>
      <c r="DX30" s="661"/>
      <c r="DY30" s="661"/>
      <c r="DZ30" s="661"/>
      <c r="EA30" s="661"/>
      <c r="EB30" s="661"/>
      <c r="EC30" s="676"/>
    </row>
    <row r="31" spans="2:133" ht="11.25" customHeight="1" x14ac:dyDescent="0.15">
      <c r="B31" s="637" t="s">
        <v>309</v>
      </c>
      <c r="C31" s="638"/>
      <c r="D31" s="638"/>
      <c r="E31" s="638"/>
      <c r="F31" s="638"/>
      <c r="G31" s="638"/>
      <c r="H31" s="638"/>
      <c r="I31" s="638"/>
      <c r="J31" s="638"/>
      <c r="K31" s="638"/>
      <c r="L31" s="638"/>
      <c r="M31" s="638"/>
      <c r="N31" s="638"/>
      <c r="O31" s="638"/>
      <c r="P31" s="638"/>
      <c r="Q31" s="639"/>
      <c r="R31" s="640">
        <v>1361248</v>
      </c>
      <c r="S31" s="641"/>
      <c r="T31" s="641"/>
      <c r="U31" s="641"/>
      <c r="V31" s="641"/>
      <c r="W31" s="641"/>
      <c r="X31" s="641"/>
      <c r="Y31" s="642"/>
      <c r="Z31" s="677">
        <v>10.5</v>
      </c>
      <c r="AA31" s="677"/>
      <c r="AB31" s="677"/>
      <c r="AC31" s="677"/>
      <c r="AD31" s="678" t="s">
        <v>182</v>
      </c>
      <c r="AE31" s="678"/>
      <c r="AF31" s="678"/>
      <c r="AG31" s="678"/>
      <c r="AH31" s="678"/>
      <c r="AI31" s="678"/>
      <c r="AJ31" s="678"/>
      <c r="AK31" s="678"/>
      <c r="AL31" s="643" t="s">
        <v>182</v>
      </c>
      <c r="AM31" s="644"/>
      <c r="AN31" s="644"/>
      <c r="AO31" s="679"/>
      <c r="AP31" s="715" t="s">
        <v>310</v>
      </c>
      <c r="AQ31" s="716"/>
      <c r="AR31" s="716"/>
      <c r="AS31" s="716"/>
      <c r="AT31" s="721" t="s">
        <v>311</v>
      </c>
      <c r="AU31" s="231"/>
      <c r="AV31" s="231"/>
      <c r="AW31" s="231"/>
      <c r="AX31" s="708" t="s">
        <v>185</v>
      </c>
      <c r="AY31" s="709"/>
      <c r="AZ31" s="709"/>
      <c r="BA31" s="709"/>
      <c r="BB31" s="709"/>
      <c r="BC31" s="709"/>
      <c r="BD31" s="709"/>
      <c r="BE31" s="709"/>
      <c r="BF31" s="710"/>
      <c r="BG31" s="711">
        <v>99.2</v>
      </c>
      <c r="BH31" s="712"/>
      <c r="BI31" s="712"/>
      <c r="BJ31" s="712"/>
      <c r="BK31" s="712"/>
      <c r="BL31" s="712"/>
      <c r="BM31" s="713">
        <v>97.3</v>
      </c>
      <c r="BN31" s="712"/>
      <c r="BO31" s="712"/>
      <c r="BP31" s="712"/>
      <c r="BQ31" s="714"/>
      <c r="BR31" s="711">
        <v>99.2</v>
      </c>
      <c r="BS31" s="712"/>
      <c r="BT31" s="712"/>
      <c r="BU31" s="712"/>
      <c r="BV31" s="712"/>
      <c r="BW31" s="712"/>
      <c r="BX31" s="713">
        <v>97</v>
      </c>
      <c r="BY31" s="712"/>
      <c r="BZ31" s="712"/>
      <c r="CA31" s="712"/>
      <c r="CB31" s="714"/>
      <c r="CD31" s="731"/>
      <c r="CE31" s="732"/>
      <c r="CF31" s="673" t="s">
        <v>312</v>
      </c>
      <c r="CG31" s="674"/>
      <c r="CH31" s="674"/>
      <c r="CI31" s="674"/>
      <c r="CJ31" s="674"/>
      <c r="CK31" s="674"/>
      <c r="CL31" s="674"/>
      <c r="CM31" s="674"/>
      <c r="CN31" s="674"/>
      <c r="CO31" s="674"/>
      <c r="CP31" s="674"/>
      <c r="CQ31" s="675"/>
      <c r="CR31" s="640">
        <v>31123</v>
      </c>
      <c r="CS31" s="659"/>
      <c r="CT31" s="659"/>
      <c r="CU31" s="659"/>
      <c r="CV31" s="659"/>
      <c r="CW31" s="659"/>
      <c r="CX31" s="659"/>
      <c r="CY31" s="660"/>
      <c r="CZ31" s="643">
        <v>0.3</v>
      </c>
      <c r="DA31" s="661"/>
      <c r="DB31" s="661"/>
      <c r="DC31" s="662"/>
      <c r="DD31" s="646">
        <v>23405</v>
      </c>
      <c r="DE31" s="659"/>
      <c r="DF31" s="659"/>
      <c r="DG31" s="659"/>
      <c r="DH31" s="659"/>
      <c r="DI31" s="659"/>
      <c r="DJ31" s="659"/>
      <c r="DK31" s="660"/>
      <c r="DL31" s="646">
        <v>22729</v>
      </c>
      <c r="DM31" s="659"/>
      <c r="DN31" s="659"/>
      <c r="DO31" s="659"/>
      <c r="DP31" s="659"/>
      <c r="DQ31" s="659"/>
      <c r="DR31" s="659"/>
      <c r="DS31" s="659"/>
      <c r="DT31" s="659"/>
      <c r="DU31" s="659"/>
      <c r="DV31" s="660"/>
      <c r="DW31" s="643">
        <v>0.6</v>
      </c>
      <c r="DX31" s="661"/>
      <c r="DY31" s="661"/>
      <c r="DZ31" s="661"/>
      <c r="EA31" s="661"/>
      <c r="EB31" s="661"/>
      <c r="EC31" s="676"/>
    </row>
    <row r="32" spans="2:133" ht="11.25" customHeight="1" x14ac:dyDescent="0.15">
      <c r="B32" s="704" t="s">
        <v>313</v>
      </c>
      <c r="C32" s="705"/>
      <c r="D32" s="705"/>
      <c r="E32" s="705"/>
      <c r="F32" s="705"/>
      <c r="G32" s="705"/>
      <c r="H32" s="705"/>
      <c r="I32" s="705"/>
      <c r="J32" s="705"/>
      <c r="K32" s="705"/>
      <c r="L32" s="705"/>
      <c r="M32" s="705"/>
      <c r="N32" s="705"/>
      <c r="O32" s="705"/>
      <c r="P32" s="705"/>
      <c r="Q32" s="706"/>
      <c r="R32" s="640" t="s">
        <v>227</v>
      </c>
      <c r="S32" s="641"/>
      <c r="T32" s="641"/>
      <c r="U32" s="641"/>
      <c r="V32" s="641"/>
      <c r="W32" s="641"/>
      <c r="X32" s="641"/>
      <c r="Y32" s="642"/>
      <c r="Z32" s="677" t="s">
        <v>227</v>
      </c>
      <c r="AA32" s="677"/>
      <c r="AB32" s="677"/>
      <c r="AC32" s="677"/>
      <c r="AD32" s="678" t="s">
        <v>182</v>
      </c>
      <c r="AE32" s="678"/>
      <c r="AF32" s="678"/>
      <c r="AG32" s="678"/>
      <c r="AH32" s="678"/>
      <c r="AI32" s="678"/>
      <c r="AJ32" s="678"/>
      <c r="AK32" s="678"/>
      <c r="AL32" s="643" t="s">
        <v>182</v>
      </c>
      <c r="AM32" s="644"/>
      <c r="AN32" s="644"/>
      <c r="AO32" s="679"/>
      <c r="AP32" s="717"/>
      <c r="AQ32" s="718"/>
      <c r="AR32" s="718"/>
      <c r="AS32" s="718"/>
      <c r="AT32" s="722"/>
      <c r="AU32" s="230" t="s">
        <v>314</v>
      </c>
      <c r="AV32" s="230"/>
      <c r="AW32" s="230"/>
      <c r="AX32" s="637" t="s">
        <v>315</v>
      </c>
      <c r="AY32" s="638"/>
      <c r="AZ32" s="638"/>
      <c r="BA32" s="638"/>
      <c r="BB32" s="638"/>
      <c r="BC32" s="638"/>
      <c r="BD32" s="638"/>
      <c r="BE32" s="638"/>
      <c r="BF32" s="639"/>
      <c r="BG32" s="724">
        <v>99.2</v>
      </c>
      <c r="BH32" s="659"/>
      <c r="BI32" s="659"/>
      <c r="BJ32" s="659"/>
      <c r="BK32" s="659"/>
      <c r="BL32" s="659"/>
      <c r="BM32" s="644">
        <v>96.7</v>
      </c>
      <c r="BN32" s="725"/>
      <c r="BO32" s="725"/>
      <c r="BP32" s="725"/>
      <c r="BQ32" s="683"/>
      <c r="BR32" s="724">
        <v>99.1</v>
      </c>
      <c r="BS32" s="659"/>
      <c r="BT32" s="659"/>
      <c r="BU32" s="659"/>
      <c r="BV32" s="659"/>
      <c r="BW32" s="659"/>
      <c r="BX32" s="644">
        <v>96.1</v>
      </c>
      <c r="BY32" s="725"/>
      <c r="BZ32" s="725"/>
      <c r="CA32" s="725"/>
      <c r="CB32" s="683"/>
      <c r="CD32" s="733"/>
      <c r="CE32" s="734"/>
      <c r="CF32" s="673" t="s">
        <v>316</v>
      </c>
      <c r="CG32" s="674"/>
      <c r="CH32" s="674"/>
      <c r="CI32" s="674"/>
      <c r="CJ32" s="674"/>
      <c r="CK32" s="674"/>
      <c r="CL32" s="674"/>
      <c r="CM32" s="674"/>
      <c r="CN32" s="674"/>
      <c r="CO32" s="674"/>
      <c r="CP32" s="674"/>
      <c r="CQ32" s="675"/>
      <c r="CR32" s="640" t="s">
        <v>227</v>
      </c>
      <c r="CS32" s="641"/>
      <c r="CT32" s="641"/>
      <c r="CU32" s="641"/>
      <c r="CV32" s="641"/>
      <c r="CW32" s="641"/>
      <c r="CX32" s="641"/>
      <c r="CY32" s="642"/>
      <c r="CZ32" s="643" t="s">
        <v>227</v>
      </c>
      <c r="DA32" s="661"/>
      <c r="DB32" s="661"/>
      <c r="DC32" s="662"/>
      <c r="DD32" s="646" t="s">
        <v>227</v>
      </c>
      <c r="DE32" s="641"/>
      <c r="DF32" s="641"/>
      <c r="DG32" s="641"/>
      <c r="DH32" s="641"/>
      <c r="DI32" s="641"/>
      <c r="DJ32" s="641"/>
      <c r="DK32" s="642"/>
      <c r="DL32" s="646" t="s">
        <v>182</v>
      </c>
      <c r="DM32" s="641"/>
      <c r="DN32" s="641"/>
      <c r="DO32" s="641"/>
      <c r="DP32" s="641"/>
      <c r="DQ32" s="641"/>
      <c r="DR32" s="641"/>
      <c r="DS32" s="641"/>
      <c r="DT32" s="641"/>
      <c r="DU32" s="641"/>
      <c r="DV32" s="642"/>
      <c r="DW32" s="643" t="s">
        <v>182</v>
      </c>
      <c r="DX32" s="661"/>
      <c r="DY32" s="661"/>
      <c r="DZ32" s="661"/>
      <c r="EA32" s="661"/>
      <c r="EB32" s="661"/>
      <c r="EC32" s="676"/>
    </row>
    <row r="33" spans="2:133" ht="11.25" customHeight="1" x14ac:dyDescent="0.15">
      <c r="B33" s="637" t="s">
        <v>317</v>
      </c>
      <c r="C33" s="638"/>
      <c r="D33" s="638"/>
      <c r="E33" s="638"/>
      <c r="F33" s="638"/>
      <c r="G33" s="638"/>
      <c r="H33" s="638"/>
      <c r="I33" s="638"/>
      <c r="J33" s="638"/>
      <c r="K33" s="638"/>
      <c r="L33" s="638"/>
      <c r="M33" s="638"/>
      <c r="N33" s="638"/>
      <c r="O33" s="638"/>
      <c r="P33" s="638"/>
      <c r="Q33" s="639"/>
      <c r="R33" s="640">
        <v>435763</v>
      </c>
      <c r="S33" s="641"/>
      <c r="T33" s="641"/>
      <c r="U33" s="641"/>
      <c r="V33" s="641"/>
      <c r="W33" s="641"/>
      <c r="X33" s="641"/>
      <c r="Y33" s="642"/>
      <c r="Z33" s="677">
        <v>3.3</v>
      </c>
      <c r="AA33" s="677"/>
      <c r="AB33" s="677"/>
      <c r="AC33" s="677"/>
      <c r="AD33" s="678" t="s">
        <v>182</v>
      </c>
      <c r="AE33" s="678"/>
      <c r="AF33" s="678"/>
      <c r="AG33" s="678"/>
      <c r="AH33" s="678"/>
      <c r="AI33" s="678"/>
      <c r="AJ33" s="678"/>
      <c r="AK33" s="678"/>
      <c r="AL33" s="643" t="s">
        <v>227</v>
      </c>
      <c r="AM33" s="644"/>
      <c r="AN33" s="644"/>
      <c r="AO33" s="679"/>
      <c r="AP33" s="719"/>
      <c r="AQ33" s="720"/>
      <c r="AR33" s="720"/>
      <c r="AS33" s="720"/>
      <c r="AT33" s="723"/>
      <c r="AU33" s="232"/>
      <c r="AV33" s="232"/>
      <c r="AW33" s="232"/>
      <c r="AX33" s="621" t="s">
        <v>318</v>
      </c>
      <c r="AY33" s="622"/>
      <c r="AZ33" s="622"/>
      <c r="BA33" s="622"/>
      <c r="BB33" s="622"/>
      <c r="BC33" s="622"/>
      <c r="BD33" s="622"/>
      <c r="BE33" s="622"/>
      <c r="BF33" s="623"/>
      <c r="BG33" s="707">
        <v>99.1</v>
      </c>
      <c r="BH33" s="625"/>
      <c r="BI33" s="625"/>
      <c r="BJ33" s="625"/>
      <c r="BK33" s="625"/>
      <c r="BL33" s="625"/>
      <c r="BM33" s="668">
        <v>97.5</v>
      </c>
      <c r="BN33" s="625"/>
      <c r="BO33" s="625"/>
      <c r="BP33" s="625"/>
      <c r="BQ33" s="689"/>
      <c r="BR33" s="707">
        <v>99.2</v>
      </c>
      <c r="BS33" s="625"/>
      <c r="BT33" s="625"/>
      <c r="BU33" s="625"/>
      <c r="BV33" s="625"/>
      <c r="BW33" s="625"/>
      <c r="BX33" s="668">
        <v>97.4</v>
      </c>
      <c r="BY33" s="625"/>
      <c r="BZ33" s="625"/>
      <c r="CA33" s="625"/>
      <c r="CB33" s="689"/>
      <c r="CD33" s="673" t="s">
        <v>319</v>
      </c>
      <c r="CE33" s="674"/>
      <c r="CF33" s="674"/>
      <c r="CG33" s="674"/>
      <c r="CH33" s="674"/>
      <c r="CI33" s="674"/>
      <c r="CJ33" s="674"/>
      <c r="CK33" s="674"/>
      <c r="CL33" s="674"/>
      <c r="CM33" s="674"/>
      <c r="CN33" s="674"/>
      <c r="CO33" s="674"/>
      <c r="CP33" s="674"/>
      <c r="CQ33" s="675"/>
      <c r="CR33" s="640">
        <v>4680902</v>
      </c>
      <c r="CS33" s="659"/>
      <c r="CT33" s="659"/>
      <c r="CU33" s="659"/>
      <c r="CV33" s="659"/>
      <c r="CW33" s="659"/>
      <c r="CX33" s="659"/>
      <c r="CY33" s="660"/>
      <c r="CZ33" s="643">
        <v>41.1</v>
      </c>
      <c r="DA33" s="661"/>
      <c r="DB33" s="661"/>
      <c r="DC33" s="662"/>
      <c r="DD33" s="646">
        <v>3015711</v>
      </c>
      <c r="DE33" s="659"/>
      <c r="DF33" s="659"/>
      <c r="DG33" s="659"/>
      <c r="DH33" s="659"/>
      <c r="DI33" s="659"/>
      <c r="DJ33" s="659"/>
      <c r="DK33" s="660"/>
      <c r="DL33" s="646">
        <v>1964335</v>
      </c>
      <c r="DM33" s="659"/>
      <c r="DN33" s="659"/>
      <c r="DO33" s="659"/>
      <c r="DP33" s="659"/>
      <c r="DQ33" s="659"/>
      <c r="DR33" s="659"/>
      <c r="DS33" s="659"/>
      <c r="DT33" s="659"/>
      <c r="DU33" s="659"/>
      <c r="DV33" s="660"/>
      <c r="DW33" s="643">
        <v>49.6</v>
      </c>
      <c r="DX33" s="661"/>
      <c r="DY33" s="661"/>
      <c r="DZ33" s="661"/>
      <c r="EA33" s="661"/>
      <c r="EB33" s="661"/>
      <c r="EC33" s="676"/>
    </row>
    <row r="34" spans="2:133" ht="11.25" customHeight="1" x14ac:dyDescent="0.15">
      <c r="B34" s="637" t="s">
        <v>320</v>
      </c>
      <c r="C34" s="638"/>
      <c r="D34" s="638"/>
      <c r="E34" s="638"/>
      <c r="F34" s="638"/>
      <c r="G34" s="638"/>
      <c r="H34" s="638"/>
      <c r="I34" s="638"/>
      <c r="J34" s="638"/>
      <c r="K34" s="638"/>
      <c r="L34" s="638"/>
      <c r="M34" s="638"/>
      <c r="N34" s="638"/>
      <c r="O34" s="638"/>
      <c r="P34" s="638"/>
      <c r="Q34" s="639"/>
      <c r="R34" s="640">
        <v>27887</v>
      </c>
      <c r="S34" s="641"/>
      <c r="T34" s="641"/>
      <c r="U34" s="641"/>
      <c r="V34" s="641"/>
      <c r="W34" s="641"/>
      <c r="X34" s="641"/>
      <c r="Y34" s="642"/>
      <c r="Z34" s="677">
        <v>0.2</v>
      </c>
      <c r="AA34" s="677"/>
      <c r="AB34" s="677"/>
      <c r="AC34" s="677"/>
      <c r="AD34" s="678" t="s">
        <v>182</v>
      </c>
      <c r="AE34" s="678"/>
      <c r="AF34" s="678"/>
      <c r="AG34" s="678"/>
      <c r="AH34" s="678"/>
      <c r="AI34" s="678"/>
      <c r="AJ34" s="678"/>
      <c r="AK34" s="678"/>
      <c r="AL34" s="643" t="s">
        <v>182</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321</v>
      </c>
      <c r="CE34" s="674"/>
      <c r="CF34" s="674"/>
      <c r="CG34" s="674"/>
      <c r="CH34" s="674"/>
      <c r="CI34" s="674"/>
      <c r="CJ34" s="674"/>
      <c r="CK34" s="674"/>
      <c r="CL34" s="674"/>
      <c r="CM34" s="674"/>
      <c r="CN34" s="674"/>
      <c r="CO34" s="674"/>
      <c r="CP34" s="674"/>
      <c r="CQ34" s="675"/>
      <c r="CR34" s="640">
        <v>1480884</v>
      </c>
      <c r="CS34" s="641"/>
      <c r="CT34" s="641"/>
      <c r="CU34" s="641"/>
      <c r="CV34" s="641"/>
      <c r="CW34" s="641"/>
      <c r="CX34" s="641"/>
      <c r="CY34" s="642"/>
      <c r="CZ34" s="643">
        <v>13</v>
      </c>
      <c r="DA34" s="661"/>
      <c r="DB34" s="661"/>
      <c r="DC34" s="662"/>
      <c r="DD34" s="646">
        <v>928824</v>
      </c>
      <c r="DE34" s="641"/>
      <c r="DF34" s="641"/>
      <c r="DG34" s="641"/>
      <c r="DH34" s="641"/>
      <c r="DI34" s="641"/>
      <c r="DJ34" s="641"/>
      <c r="DK34" s="642"/>
      <c r="DL34" s="646">
        <v>530552</v>
      </c>
      <c r="DM34" s="641"/>
      <c r="DN34" s="641"/>
      <c r="DO34" s="641"/>
      <c r="DP34" s="641"/>
      <c r="DQ34" s="641"/>
      <c r="DR34" s="641"/>
      <c r="DS34" s="641"/>
      <c r="DT34" s="641"/>
      <c r="DU34" s="641"/>
      <c r="DV34" s="642"/>
      <c r="DW34" s="643">
        <v>13.4</v>
      </c>
      <c r="DX34" s="661"/>
      <c r="DY34" s="661"/>
      <c r="DZ34" s="661"/>
      <c r="EA34" s="661"/>
      <c r="EB34" s="661"/>
      <c r="EC34" s="676"/>
    </row>
    <row r="35" spans="2:133" ht="11.25" customHeight="1" x14ac:dyDescent="0.15">
      <c r="B35" s="637" t="s">
        <v>322</v>
      </c>
      <c r="C35" s="638"/>
      <c r="D35" s="638"/>
      <c r="E35" s="638"/>
      <c r="F35" s="638"/>
      <c r="G35" s="638"/>
      <c r="H35" s="638"/>
      <c r="I35" s="638"/>
      <c r="J35" s="638"/>
      <c r="K35" s="638"/>
      <c r="L35" s="638"/>
      <c r="M35" s="638"/>
      <c r="N35" s="638"/>
      <c r="O35" s="638"/>
      <c r="P35" s="638"/>
      <c r="Q35" s="639"/>
      <c r="R35" s="640">
        <v>85709</v>
      </c>
      <c r="S35" s="641"/>
      <c r="T35" s="641"/>
      <c r="U35" s="641"/>
      <c r="V35" s="641"/>
      <c r="W35" s="641"/>
      <c r="X35" s="641"/>
      <c r="Y35" s="642"/>
      <c r="Z35" s="677">
        <v>0.7</v>
      </c>
      <c r="AA35" s="677"/>
      <c r="AB35" s="677"/>
      <c r="AC35" s="677"/>
      <c r="AD35" s="678" t="s">
        <v>182</v>
      </c>
      <c r="AE35" s="678"/>
      <c r="AF35" s="678"/>
      <c r="AG35" s="678"/>
      <c r="AH35" s="678"/>
      <c r="AI35" s="678"/>
      <c r="AJ35" s="678"/>
      <c r="AK35" s="678"/>
      <c r="AL35" s="643" t="s">
        <v>182</v>
      </c>
      <c r="AM35" s="644"/>
      <c r="AN35" s="644"/>
      <c r="AO35" s="679"/>
      <c r="AP35" s="235"/>
      <c r="AQ35" s="701" t="s">
        <v>323</v>
      </c>
      <c r="AR35" s="702"/>
      <c r="AS35" s="702"/>
      <c r="AT35" s="702"/>
      <c r="AU35" s="702"/>
      <c r="AV35" s="702"/>
      <c r="AW35" s="702"/>
      <c r="AX35" s="702"/>
      <c r="AY35" s="702"/>
      <c r="AZ35" s="702"/>
      <c r="BA35" s="702"/>
      <c r="BB35" s="702"/>
      <c r="BC35" s="702"/>
      <c r="BD35" s="702"/>
      <c r="BE35" s="702"/>
      <c r="BF35" s="703"/>
      <c r="BG35" s="701" t="s">
        <v>324</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325</v>
      </c>
      <c r="CE35" s="674"/>
      <c r="CF35" s="674"/>
      <c r="CG35" s="674"/>
      <c r="CH35" s="674"/>
      <c r="CI35" s="674"/>
      <c r="CJ35" s="674"/>
      <c r="CK35" s="674"/>
      <c r="CL35" s="674"/>
      <c r="CM35" s="674"/>
      <c r="CN35" s="674"/>
      <c r="CO35" s="674"/>
      <c r="CP35" s="674"/>
      <c r="CQ35" s="675"/>
      <c r="CR35" s="640">
        <v>194851</v>
      </c>
      <c r="CS35" s="659"/>
      <c r="CT35" s="659"/>
      <c r="CU35" s="659"/>
      <c r="CV35" s="659"/>
      <c r="CW35" s="659"/>
      <c r="CX35" s="659"/>
      <c r="CY35" s="660"/>
      <c r="CZ35" s="643">
        <v>1.7</v>
      </c>
      <c r="DA35" s="661"/>
      <c r="DB35" s="661"/>
      <c r="DC35" s="662"/>
      <c r="DD35" s="646">
        <v>191392</v>
      </c>
      <c r="DE35" s="659"/>
      <c r="DF35" s="659"/>
      <c r="DG35" s="659"/>
      <c r="DH35" s="659"/>
      <c r="DI35" s="659"/>
      <c r="DJ35" s="659"/>
      <c r="DK35" s="660"/>
      <c r="DL35" s="646">
        <v>158934</v>
      </c>
      <c r="DM35" s="659"/>
      <c r="DN35" s="659"/>
      <c r="DO35" s="659"/>
      <c r="DP35" s="659"/>
      <c r="DQ35" s="659"/>
      <c r="DR35" s="659"/>
      <c r="DS35" s="659"/>
      <c r="DT35" s="659"/>
      <c r="DU35" s="659"/>
      <c r="DV35" s="660"/>
      <c r="DW35" s="643">
        <v>4</v>
      </c>
      <c r="DX35" s="661"/>
      <c r="DY35" s="661"/>
      <c r="DZ35" s="661"/>
      <c r="EA35" s="661"/>
      <c r="EB35" s="661"/>
      <c r="EC35" s="676"/>
    </row>
    <row r="36" spans="2:133" ht="11.25" customHeight="1" x14ac:dyDescent="0.15">
      <c r="B36" s="637" t="s">
        <v>326</v>
      </c>
      <c r="C36" s="638"/>
      <c r="D36" s="638"/>
      <c r="E36" s="638"/>
      <c r="F36" s="638"/>
      <c r="G36" s="638"/>
      <c r="H36" s="638"/>
      <c r="I36" s="638"/>
      <c r="J36" s="638"/>
      <c r="K36" s="638"/>
      <c r="L36" s="638"/>
      <c r="M36" s="638"/>
      <c r="N36" s="638"/>
      <c r="O36" s="638"/>
      <c r="P36" s="638"/>
      <c r="Q36" s="639"/>
      <c r="R36" s="640">
        <v>3250861</v>
      </c>
      <c r="S36" s="641"/>
      <c r="T36" s="641"/>
      <c r="U36" s="641"/>
      <c r="V36" s="641"/>
      <c r="W36" s="641"/>
      <c r="X36" s="641"/>
      <c r="Y36" s="642"/>
      <c r="Z36" s="677">
        <v>25</v>
      </c>
      <c r="AA36" s="677"/>
      <c r="AB36" s="677"/>
      <c r="AC36" s="677"/>
      <c r="AD36" s="678" t="s">
        <v>227</v>
      </c>
      <c r="AE36" s="678"/>
      <c r="AF36" s="678"/>
      <c r="AG36" s="678"/>
      <c r="AH36" s="678"/>
      <c r="AI36" s="678"/>
      <c r="AJ36" s="678"/>
      <c r="AK36" s="678"/>
      <c r="AL36" s="643" t="s">
        <v>182</v>
      </c>
      <c r="AM36" s="644"/>
      <c r="AN36" s="644"/>
      <c r="AO36" s="679"/>
      <c r="AP36" s="235"/>
      <c r="AQ36" s="692" t="s">
        <v>327</v>
      </c>
      <c r="AR36" s="693"/>
      <c r="AS36" s="693"/>
      <c r="AT36" s="693"/>
      <c r="AU36" s="693"/>
      <c r="AV36" s="693"/>
      <c r="AW36" s="693"/>
      <c r="AX36" s="693"/>
      <c r="AY36" s="694"/>
      <c r="AZ36" s="695">
        <v>916380</v>
      </c>
      <c r="BA36" s="696"/>
      <c r="BB36" s="696"/>
      <c r="BC36" s="696"/>
      <c r="BD36" s="696"/>
      <c r="BE36" s="696"/>
      <c r="BF36" s="697"/>
      <c r="BG36" s="698" t="s">
        <v>328</v>
      </c>
      <c r="BH36" s="699"/>
      <c r="BI36" s="699"/>
      <c r="BJ36" s="699"/>
      <c r="BK36" s="699"/>
      <c r="BL36" s="699"/>
      <c r="BM36" s="699"/>
      <c r="BN36" s="699"/>
      <c r="BO36" s="699"/>
      <c r="BP36" s="699"/>
      <c r="BQ36" s="699"/>
      <c r="BR36" s="699"/>
      <c r="BS36" s="699"/>
      <c r="BT36" s="699"/>
      <c r="BU36" s="700"/>
      <c r="BV36" s="695">
        <v>69390</v>
      </c>
      <c r="BW36" s="696"/>
      <c r="BX36" s="696"/>
      <c r="BY36" s="696"/>
      <c r="BZ36" s="696"/>
      <c r="CA36" s="696"/>
      <c r="CB36" s="697"/>
      <c r="CD36" s="673" t="s">
        <v>329</v>
      </c>
      <c r="CE36" s="674"/>
      <c r="CF36" s="674"/>
      <c r="CG36" s="674"/>
      <c r="CH36" s="674"/>
      <c r="CI36" s="674"/>
      <c r="CJ36" s="674"/>
      <c r="CK36" s="674"/>
      <c r="CL36" s="674"/>
      <c r="CM36" s="674"/>
      <c r="CN36" s="674"/>
      <c r="CO36" s="674"/>
      <c r="CP36" s="674"/>
      <c r="CQ36" s="675"/>
      <c r="CR36" s="640">
        <v>1350761</v>
      </c>
      <c r="CS36" s="641"/>
      <c r="CT36" s="641"/>
      <c r="CU36" s="641"/>
      <c r="CV36" s="641"/>
      <c r="CW36" s="641"/>
      <c r="CX36" s="641"/>
      <c r="CY36" s="642"/>
      <c r="CZ36" s="643">
        <v>11.9</v>
      </c>
      <c r="DA36" s="661"/>
      <c r="DB36" s="661"/>
      <c r="DC36" s="662"/>
      <c r="DD36" s="646">
        <v>1192248</v>
      </c>
      <c r="DE36" s="641"/>
      <c r="DF36" s="641"/>
      <c r="DG36" s="641"/>
      <c r="DH36" s="641"/>
      <c r="DI36" s="641"/>
      <c r="DJ36" s="641"/>
      <c r="DK36" s="642"/>
      <c r="DL36" s="646">
        <v>809164</v>
      </c>
      <c r="DM36" s="641"/>
      <c r="DN36" s="641"/>
      <c r="DO36" s="641"/>
      <c r="DP36" s="641"/>
      <c r="DQ36" s="641"/>
      <c r="DR36" s="641"/>
      <c r="DS36" s="641"/>
      <c r="DT36" s="641"/>
      <c r="DU36" s="641"/>
      <c r="DV36" s="642"/>
      <c r="DW36" s="643">
        <v>20.399999999999999</v>
      </c>
      <c r="DX36" s="661"/>
      <c r="DY36" s="661"/>
      <c r="DZ36" s="661"/>
      <c r="EA36" s="661"/>
      <c r="EB36" s="661"/>
      <c r="EC36" s="676"/>
    </row>
    <row r="37" spans="2:133" ht="11.25" customHeight="1" x14ac:dyDescent="0.15">
      <c r="B37" s="637" t="s">
        <v>330</v>
      </c>
      <c r="C37" s="638"/>
      <c r="D37" s="638"/>
      <c r="E37" s="638"/>
      <c r="F37" s="638"/>
      <c r="G37" s="638"/>
      <c r="H37" s="638"/>
      <c r="I37" s="638"/>
      <c r="J37" s="638"/>
      <c r="K37" s="638"/>
      <c r="L37" s="638"/>
      <c r="M37" s="638"/>
      <c r="N37" s="638"/>
      <c r="O37" s="638"/>
      <c r="P37" s="638"/>
      <c r="Q37" s="639"/>
      <c r="R37" s="640">
        <v>1772353</v>
      </c>
      <c r="S37" s="641"/>
      <c r="T37" s="641"/>
      <c r="U37" s="641"/>
      <c r="V37" s="641"/>
      <c r="W37" s="641"/>
      <c r="X37" s="641"/>
      <c r="Y37" s="642"/>
      <c r="Z37" s="677">
        <v>13.6</v>
      </c>
      <c r="AA37" s="677"/>
      <c r="AB37" s="677"/>
      <c r="AC37" s="677"/>
      <c r="AD37" s="678" t="s">
        <v>182</v>
      </c>
      <c r="AE37" s="678"/>
      <c r="AF37" s="678"/>
      <c r="AG37" s="678"/>
      <c r="AH37" s="678"/>
      <c r="AI37" s="678"/>
      <c r="AJ37" s="678"/>
      <c r="AK37" s="678"/>
      <c r="AL37" s="643" t="s">
        <v>182</v>
      </c>
      <c r="AM37" s="644"/>
      <c r="AN37" s="644"/>
      <c r="AO37" s="679"/>
      <c r="AQ37" s="680" t="s">
        <v>331</v>
      </c>
      <c r="AR37" s="681"/>
      <c r="AS37" s="681"/>
      <c r="AT37" s="681"/>
      <c r="AU37" s="681"/>
      <c r="AV37" s="681"/>
      <c r="AW37" s="681"/>
      <c r="AX37" s="681"/>
      <c r="AY37" s="682"/>
      <c r="AZ37" s="640">
        <v>296038</v>
      </c>
      <c r="BA37" s="641"/>
      <c r="BB37" s="641"/>
      <c r="BC37" s="641"/>
      <c r="BD37" s="659"/>
      <c r="BE37" s="659"/>
      <c r="BF37" s="683"/>
      <c r="BG37" s="673" t="s">
        <v>332</v>
      </c>
      <c r="BH37" s="674"/>
      <c r="BI37" s="674"/>
      <c r="BJ37" s="674"/>
      <c r="BK37" s="674"/>
      <c r="BL37" s="674"/>
      <c r="BM37" s="674"/>
      <c r="BN37" s="674"/>
      <c r="BO37" s="674"/>
      <c r="BP37" s="674"/>
      <c r="BQ37" s="674"/>
      <c r="BR37" s="674"/>
      <c r="BS37" s="674"/>
      <c r="BT37" s="674"/>
      <c r="BU37" s="675"/>
      <c r="BV37" s="640">
        <v>50566</v>
      </c>
      <c r="BW37" s="641"/>
      <c r="BX37" s="641"/>
      <c r="BY37" s="641"/>
      <c r="BZ37" s="641"/>
      <c r="CA37" s="641"/>
      <c r="CB37" s="684"/>
      <c r="CD37" s="673" t="s">
        <v>333</v>
      </c>
      <c r="CE37" s="674"/>
      <c r="CF37" s="674"/>
      <c r="CG37" s="674"/>
      <c r="CH37" s="674"/>
      <c r="CI37" s="674"/>
      <c r="CJ37" s="674"/>
      <c r="CK37" s="674"/>
      <c r="CL37" s="674"/>
      <c r="CM37" s="674"/>
      <c r="CN37" s="674"/>
      <c r="CO37" s="674"/>
      <c r="CP37" s="674"/>
      <c r="CQ37" s="675"/>
      <c r="CR37" s="640">
        <v>391405</v>
      </c>
      <c r="CS37" s="659"/>
      <c r="CT37" s="659"/>
      <c r="CU37" s="659"/>
      <c r="CV37" s="659"/>
      <c r="CW37" s="659"/>
      <c r="CX37" s="659"/>
      <c r="CY37" s="660"/>
      <c r="CZ37" s="643">
        <v>3.4</v>
      </c>
      <c r="DA37" s="661"/>
      <c r="DB37" s="661"/>
      <c r="DC37" s="662"/>
      <c r="DD37" s="646">
        <v>391202</v>
      </c>
      <c r="DE37" s="659"/>
      <c r="DF37" s="659"/>
      <c r="DG37" s="659"/>
      <c r="DH37" s="659"/>
      <c r="DI37" s="659"/>
      <c r="DJ37" s="659"/>
      <c r="DK37" s="660"/>
      <c r="DL37" s="646">
        <v>391202</v>
      </c>
      <c r="DM37" s="659"/>
      <c r="DN37" s="659"/>
      <c r="DO37" s="659"/>
      <c r="DP37" s="659"/>
      <c r="DQ37" s="659"/>
      <c r="DR37" s="659"/>
      <c r="DS37" s="659"/>
      <c r="DT37" s="659"/>
      <c r="DU37" s="659"/>
      <c r="DV37" s="660"/>
      <c r="DW37" s="643">
        <v>9.9</v>
      </c>
      <c r="DX37" s="661"/>
      <c r="DY37" s="661"/>
      <c r="DZ37" s="661"/>
      <c r="EA37" s="661"/>
      <c r="EB37" s="661"/>
      <c r="EC37" s="676"/>
    </row>
    <row r="38" spans="2:133" ht="11.25" customHeight="1" x14ac:dyDescent="0.15">
      <c r="B38" s="637" t="s">
        <v>334</v>
      </c>
      <c r="C38" s="638"/>
      <c r="D38" s="638"/>
      <c r="E38" s="638"/>
      <c r="F38" s="638"/>
      <c r="G38" s="638"/>
      <c r="H38" s="638"/>
      <c r="I38" s="638"/>
      <c r="J38" s="638"/>
      <c r="K38" s="638"/>
      <c r="L38" s="638"/>
      <c r="M38" s="638"/>
      <c r="N38" s="638"/>
      <c r="O38" s="638"/>
      <c r="P38" s="638"/>
      <c r="Q38" s="639"/>
      <c r="R38" s="640">
        <v>175777</v>
      </c>
      <c r="S38" s="641"/>
      <c r="T38" s="641"/>
      <c r="U38" s="641"/>
      <c r="V38" s="641"/>
      <c r="W38" s="641"/>
      <c r="X38" s="641"/>
      <c r="Y38" s="642"/>
      <c r="Z38" s="677">
        <v>1.4</v>
      </c>
      <c r="AA38" s="677"/>
      <c r="AB38" s="677"/>
      <c r="AC38" s="677"/>
      <c r="AD38" s="678">
        <v>96</v>
      </c>
      <c r="AE38" s="678"/>
      <c r="AF38" s="678"/>
      <c r="AG38" s="678"/>
      <c r="AH38" s="678"/>
      <c r="AI38" s="678"/>
      <c r="AJ38" s="678"/>
      <c r="AK38" s="678"/>
      <c r="AL38" s="643">
        <v>0</v>
      </c>
      <c r="AM38" s="644"/>
      <c r="AN38" s="644"/>
      <c r="AO38" s="679"/>
      <c r="AQ38" s="680" t="s">
        <v>335</v>
      </c>
      <c r="AR38" s="681"/>
      <c r="AS38" s="681"/>
      <c r="AT38" s="681"/>
      <c r="AU38" s="681"/>
      <c r="AV38" s="681"/>
      <c r="AW38" s="681"/>
      <c r="AX38" s="681"/>
      <c r="AY38" s="682"/>
      <c r="AZ38" s="640">
        <v>35694</v>
      </c>
      <c r="BA38" s="641"/>
      <c r="BB38" s="641"/>
      <c r="BC38" s="641"/>
      <c r="BD38" s="659"/>
      <c r="BE38" s="659"/>
      <c r="BF38" s="683"/>
      <c r="BG38" s="673" t="s">
        <v>336</v>
      </c>
      <c r="BH38" s="674"/>
      <c r="BI38" s="674"/>
      <c r="BJ38" s="674"/>
      <c r="BK38" s="674"/>
      <c r="BL38" s="674"/>
      <c r="BM38" s="674"/>
      <c r="BN38" s="674"/>
      <c r="BO38" s="674"/>
      <c r="BP38" s="674"/>
      <c r="BQ38" s="674"/>
      <c r="BR38" s="674"/>
      <c r="BS38" s="674"/>
      <c r="BT38" s="674"/>
      <c r="BU38" s="675"/>
      <c r="BV38" s="640">
        <v>1963</v>
      </c>
      <c r="BW38" s="641"/>
      <c r="BX38" s="641"/>
      <c r="BY38" s="641"/>
      <c r="BZ38" s="641"/>
      <c r="CA38" s="641"/>
      <c r="CB38" s="684"/>
      <c r="CD38" s="673" t="s">
        <v>337</v>
      </c>
      <c r="CE38" s="674"/>
      <c r="CF38" s="674"/>
      <c r="CG38" s="674"/>
      <c r="CH38" s="674"/>
      <c r="CI38" s="674"/>
      <c r="CJ38" s="674"/>
      <c r="CK38" s="674"/>
      <c r="CL38" s="674"/>
      <c r="CM38" s="674"/>
      <c r="CN38" s="674"/>
      <c r="CO38" s="674"/>
      <c r="CP38" s="674"/>
      <c r="CQ38" s="675"/>
      <c r="CR38" s="640">
        <v>584648</v>
      </c>
      <c r="CS38" s="641"/>
      <c r="CT38" s="641"/>
      <c r="CU38" s="641"/>
      <c r="CV38" s="641"/>
      <c r="CW38" s="641"/>
      <c r="CX38" s="641"/>
      <c r="CY38" s="642"/>
      <c r="CZ38" s="643">
        <v>5.0999999999999996</v>
      </c>
      <c r="DA38" s="661"/>
      <c r="DB38" s="661"/>
      <c r="DC38" s="662"/>
      <c r="DD38" s="646">
        <v>505306</v>
      </c>
      <c r="DE38" s="641"/>
      <c r="DF38" s="641"/>
      <c r="DG38" s="641"/>
      <c r="DH38" s="641"/>
      <c r="DI38" s="641"/>
      <c r="DJ38" s="641"/>
      <c r="DK38" s="642"/>
      <c r="DL38" s="646">
        <v>465685</v>
      </c>
      <c r="DM38" s="641"/>
      <c r="DN38" s="641"/>
      <c r="DO38" s="641"/>
      <c r="DP38" s="641"/>
      <c r="DQ38" s="641"/>
      <c r="DR38" s="641"/>
      <c r="DS38" s="641"/>
      <c r="DT38" s="641"/>
      <c r="DU38" s="641"/>
      <c r="DV38" s="642"/>
      <c r="DW38" s="643">
        <v>11.8</v>
      </c>
      <c r="DX38" s="661"/>
      <c r="DY38" s="661"/>
      <c r="DZ38" s="661"/>
      <c r="EA38" s="661"/>
      <c r="EB38" s="661"/>
      <c r="EC38" s="676"/>
    </row>
    <row r="39" spans="2:133" ht="11.25" customHeight="1" x14ac:dyDescent="0.15">
      <c r="B39" s="637" t="s">
        <v>338</v>
      </c>
      <c r="C39" s="638"/>
      <c r="D39" s="638"/>
      <c r="E39" s="638"/>
      <c r="F39" s="638"/>
      <c r="G39" s="638"/>
      <c r="H39" s="638"/>
      <c r="I39" s="638"/>
      <c r="J39" s="638"/>
      <c r="K39" s="638"/>
      <c r="L39" s="638"/>
      <c r="M39" s="638"/>
      <c r="N39" s="638"/>
      <c r="O39" s="638"/>
      <c r="P39" s="638"/>
      <c r="Q39" s="639"/>
      <c r="R39" s="640">
        <v>592478</v>
      </c>
      <c r="S39" s="641"/>
      <c r="T39" s="641"/>
      <c r="U39" s="641"/>
      <c r="V39" s="641"/>
      <c r="W39" s="641"/>
      <c r="X39" s="641"/>
      <c r="Y39" s="642"/>
      <c r="Z39" s="677">
        <v>4.5999999999999996</v>
      </c>
      <c r="AA39" s="677"/>
      <c r="AB39" s="677"/>
      <c r="AC39" s="677"/>
      <c r="AD39" s="678" t="s">
        <v>182</v>
      </c>
      <c r="AE39" s="678"/>
      <c r="AF39" s="678"/>
      <c r="AG39" s="678"/>
      <c r="AH39" s="678"/>
      <c r="AI39" s="678"/>
      <c r="AJ39" s="678"/>
      <c r="AK39" s="678"/>
      <c r="AL39" s="643" t="s">
        <v>182</v>
      </c>
      <c r="AM39" s="644"/>
      <c r="AN39" s="644"/>
      <c r="AO39" s="679"/>
      <c r="AQ39" s="680" t="s">
        <v>339</v>
      </c>
      <c r="AR39" s="681"/>
      <c r="AS39" s="681"/>
      <c r="AT39" s="681"/>
      <c r="AU39" s="681"/>
      <c r="AV39" s="681"/>
      <c r="AW39" s="681"/>
      <c r="AX39" s="681"/>
      <c r="AY39" s="682"/>
      <c r="AZ39" s="640" t="s">
        <v>182</v>
      </c>
      <c r="BA39" s="641"/>
      <c r="BB39" s="641"/>
      <c r="BC39" s="641"/>
      <c r="BD39" s="659"/>
      <c r="BE39" s="659"/>
      <c r="BF39" s="683"/>
      <c r="BG39" s="673" t="s">
        <v>340</v>
      </c>
      <c r="BH39" s="674"/>
      <c r="BI39" s="674"/>
      <c r="BJ39" s="674"/>
      <c r="BK39" s="674"/>
      <c r="BL39" s="674"/>
      <c r="BM39" s="674"/>
      <c r="BN39" s="674"/>
      <c r="BO39" s="674"/>
      <c r="BP39" s="674"/>
      <c r="BQ39" s="674"/>
      <c r="BR39" s="674"/>
      <c r="BS39" s="674"/>
      <c r="BT39" s="674"/>
      <c r="BU39" s="675"/>
      <c r="BV39" s="640">
        <v>3157</v>
      </c>
      <c r="BW39" s="641"/>
      <c r="BX39" s="641"/>
      <c r="BY39" s="641"/>
      <c r="BZ39" s="641"/>
      <c r="CA39" s="641"/>
      <c r="CB39" s="684"/>
      <c r="CD39" s="673" t="s">
        <v>341</v>
      </c>
      <c r="CE39" s="674"/>
      <c r="CF39" s="674"/>
      <c r="CG39" s="674"/>
      <c r="CH39" s="674"/>
      <c r="CI39" s="674"/>
      <c r="CJ39" s="674"/>
      <c r="CK39" s="674"/>
      <c r="CL39" s="674"/>
      <c r="CM39" s="674"/>
      <c r="CN39" s="674"/>
      <c r="CO39" s="674"/>
      <c r="CP39" s="674"/>
      <c r="CQ39" s="675"/>
      <c r="CR39" s="640">
        <v>1033676</v>
      </c>
      <c r="CS39" s="659"/>
      <c r="CT39" s="659"/>
      <c r="CU39" s="659"/>
      <c r="CV39" s="659"/>
      <c r="CW39" s="659"/>
      <c r="CX39" s="659"/>
      <c r="CY39" s="660"/>
      <c r="CZ39" s="643">
        <v>9.1</v>
      </c>
      <c r="DA39" s="661"/>
      <c r="DB39" s="661"/>
      <c r="DC39" s="662"/>
      <c r="DD39" s="646">
        <v>197219</v>
      </c>
      <c r="DE39" s="659"/>
      <c r="DF39" s="659"/>
      <c r="DG39" s="659"/>
      <c r="DH39" s="659"/>
      <c r="DI39" s="659"/>
      <c r="DJ39" s="659"/>
      <c r="DK39" s="660"/>
      <c r="DL39" s="646" t="s">
        <v>227</v>
      </c>
      <c r="DM39" s="659"/>
      <c r="DN39" s="659"/>
      <c r="DO39" s="659"/>
      <c r="DP39" s="659"/>
      <c r="DQ39" s="659"/>
      <c r="DR39" s="659"/>
      <c r="DS39" s="659"/>
      <c r="DT39" s="659"/>
      <c r="DU39" s="659"/>
      <c r="DV39" s="660"/>
      <c r="DW39" s="643" t="s">
        <v>182</v>
      </c>
      <c r="DX39" s="661"/>
      <c r="DY39" s="661"/>
      <c r="DZ39" s="661"/>
      <c r="EA39" s="661"/>
      <c r="EB39" s="661"/>
      <c r="EC39" s="676"/>
    </row>
    <row r="40" spans="2:133" ht="11.25" customHeight="1" x14ac:dyDescent="0.15">
      <c r="B40" s="637" t="s">
        <v>342</v>
      </c>
      <c r="C40" s="638"/>
      <c r="D40" s="638"/>
      <c r="E40" s="638"/>
      <c r="F40" s="638"/>
      <c r="G40" s="638"/>
      <c r="H40" s="638"/>
      <c r="I40" s="638"/>
      <c r="J40" s="638"/>
      <c r="K40" s="638"/>
      <c r="L40" s="638"/>
      <c r="M40" s="638"/>
      <c r="N40" s="638"/>
      <c r="O40" s="638"/>
      <c r="P40" s="638"/>
      <c r="Q40" s="639"/>
      <c r="R40" s="640" t="s">
        <v>182</v>
      </c>
      <c r="S40" s="641"/>
      <c r="T40" s="641"/>
      <c r="U40" s="641"/>
      <c r="V40" s="641"/>
      <c r="W40" s="641"/>
      <c r="X40" s="641"/>
      <c r="Y40" s="642"/>
      <c r="Z40" s="677" t="s">
        <v>182</v>
      </c>
      <c r="AA40" s="677"/>
      <c r="AB40" s="677"/>
      <c r="AC40" s="677"/>
      <c r="AD40" s="678" t="s">
        <v>227</v>
      </c>
      <c r="AE40" s="678"/>
      <c r="AF40" s="678"/>
      <c r="AG40" s="678"/>
      <c r="AH40" s="678"/>
      <c r="AI40" s="678"/>
      <c r="AJ40" s="678"/>
      <c r="AK40" s="678"/>
      <c r="AL40" s="643" t="s">
        <v>182</v>
      </c>
      <c r="AM40" s="644"/>
      <c r="AN40" s="644"/>
      <c r="AO40" s="679"/>
      <c r="AQ40" s="680" t="s">
        <v>343</v>
      </c>
      <c r="AR40" s="681"/>
      <c r="AS40" s="681"/>
      <c r="AT40" s="681"/>
      <c r="AU40" s="681"/>
      <c r="AV40" s="681"/>
      <c r="AW40" s="681"/>
      <c r="AX40" s="681"/>
      <c r="AY40" s="682"/>
      <c r="AZ40" s="640" t="s">
        <v>182</v>
      </c>
      <c r="BA40" s="641"/>
      <c r="BB40" s="641"/>
      <c r="BC40" s="641"/>
      <c r="BD40" s="659"/>
      <c r="BE40" s="659"/>
      <c r="BF40" s="683"/>
      <c r="BG40" s="685" t="s">
        <v>344</v>
      </c>
      <c r="BH40" s="686"/>
      <c r="BI40" s="686"/>
      <c r="BJ40" s="686"/>
      <c r="BK40" s="686"/>
      <c r="BL40" s="236"/>
      <c r="BM40" s="674" t="s">
        <v>345</v>
      </c>
      <c r="BN40" s="674"/>
      <c r="BO40" s="674"/>
      <c r="BP40" s="674"/>
      <c r="BQ40" s="674"/>
      <c r="BR40" s="674"/>
      <c r="BS40" s="674"/>
      <c r="BT40" s="674"/>
      <c r="BU40" s="675"/>
      <c r="BV40" s="640">
        <v>68</v>
      </c>
      <c r="BW40" s="641"/>
      <c r="BX40" s="641"/>
      <c r="BY40" s="641"/>
      <c r="BZ40" s="641"/>
      <c r="CA40" s="641"/>
      <c r="CB40" s="684"/>
      <c r="CD40" s="673" t="s">
        <v>346</v>
      </c>
      <c r="CE40" s="674"/>
      <c r="CF40" s="674"/>
      <c r="CG40" s="674"/>
      <c r="CH40" s="674"/>
      <c r="CI40" s="674"/>
      <c r="CJ40" s="674"/>
      <c r="CK40" s="674"/>
      <c r="CL40" s="674"/>
      <c r="CM40" s="674"/>
      <c r="CN40" s="674"/>
      <c r="CO40" s="674"/>
      <c r="CP40" s="674"/>
      <c r="CQ40" s="675"/>
      <c r="CR40" s="640">
        <v>36082</v>
      </c>
      <c r="CS40" s="641"/>
      <c r="CT40" s="641"/>
      <c r="CU40" s="641"/>
      <c r="CV40" s="641"/>
      <c r="CW40" s="641"/>
      <c r="CX40" s="641"/>
      <c r="CY40" s="642"/>
      <c r="CZ40" s="643">
        <v>0.3</v>
      </c>
      <c r="DA40" s="661"/>
      <c r="DB40" s="661"/>
      <c r="DC40" s="662"/>
      <c r="DD40" s="646">
        <v>722</v>
      </c>
      <c r="DE40" s="641"/>
      <c r="DF40" s="641"/>
      <c r="DG40" s="641"/>
      <c r="DH40" s="641"/>
      <c r="DI40" s="641"/>
      <c r="DJ40" s="641"/>
      <c r="DK40" s="642"/>
      <c r="DL40" s="646" t="s">
        <v>227</v>
      </c>
      <c r="DM40" s="641"/>
      <c r="DN40" s="641"/>
      <c r="DO40" s="641"/>
      <c r="DP40" s="641"/>
      <c r="DQ40" s="641"/>
      <c r="DR40" s="641"/>
      <c r="DS40" s="641"/>
      <c r="DT40" s="641"/>
      <c r="DU40" s="641"/>
      <c r="DV40" s="642"/>
      <c r="DW40" s="643" t="s">
        <v>227</v>
      </c>
      <c r="DX40" s="661"/>
      <c r="DY40" s="661"/>
      <c r="DZ40" s="661"/>
      <c r="EA40" s="661"/>
      <c r="EB40" s="661"/>
      <c r="EC40" s="676"/>
    </row>
    <row r="41" spans="2:133" ht="11.25" customHeight="1" x14ac:dyDescent="0.15">
      <c r="B41" s="637" t="s">
        <v>347</v>
      </c>
      <c r="C41" s="638"/>
      <c r="D41" s="638"/>
      <c r="E41" s="638"/>
      <c r="F41" s="638"/>
      <c r="G41" s="638"/>
      <c r="H41" s="638"/>
      <c r="I41" s="638"/>
      <c r="J41" s="638"/>
      <c r="K41" s="638"/>
      <c r="L41" s="638"/>
      <c r="M41" s="638"/>
      <c r="N41" s="638"/>
      <c r="O41" s="638"/>
      <c r="P41" s="638"/>
      <c r="Q41" s="639"/>
      <c r="R41" s="640">
        <v>141978</v>
      </c>
      <c r="S41" s="641"/>
      <c r="T41" s="641"/>
      <c r="U41" s="641"/>
      <c r="V41" s="641"/>
      <c r="W41" s="641"/>
      <c r="X41" s="641"/>
      <c r="Y41" s="642"/>
      <c r="Z41" s="677">
        <v>1.1000000000000001</v>
      </c>
      <c r="AA41" s="677"/>
      <c r="AB41" s="677"/>
      <c r="AC41" s="677"/>
      <c r="AD41" s="678" t="s">
        <v>227</v>
      </c>
      <c r="AE41" s="678"/>
      <c r="AF41" s="678"/>
      <c r="AG41" s="678"/>
      <c r="AH41" s="678"/>
      <c r="AI41" s="678"/>
      <c r="AJ41" s="678"/>
      <c r="AK41" s="678"/>
      <c r="AL41" s="643" t="s">
        <v>182</v>
      </c>
      <c r="AM41" s="644"/>
      <c r="AN41" s="644"/>
      <c r="AO41" s="679"/>
      <c r="AQ41" s="680" t="s">
        <v>348</v>
      </c>
      <c r="AR41" s="681"/>
      <c r="AS41" s="681"/>
      <c r="AT41" s="681"/>
      <c r="AU41" s="681"/>
      <c r="AV41" s="681"/>
      <c r="AW41" s="681"/>
      <c r="AX41" s="681"/>
      <c r="AY41" s="682"/>
      <c r="AZ41" s="640">
        <v>113629</v>
      </c>
      <c r="BA41" s="641"/>
      <c r="BB41" s="641"/>
      <c r="BC41" s="641"/>
      <c r="BD41" s="659"/>
      <c r="BE41" s="659"/>
      <c r="BF41" s="683"/>
      <c r="BG41" s="685"/>
      <c r="BH41" s="686"/>
      <c r="BI41" s="686"/>
      <c r="BJ41" s="686"/>
      <c r="BK41" s="686"/>
      <c r="BL41" s="236"/>
      <c r="BM41" s="674" t="s">
        <v>349</v>
      </c>
      <c r="BN41" s="674"/>
      <c r="BO41" s="674"/>
      <c r="BP41" s="674"/>
      <c r="BQ41" s="674"/>
      <c r="BR41" s="674"/>
      <c r="BS41" s="674"/>
      <c r="BT41" s="674"/>
      <c r="BU41" s="675"/>
      <c r="BV41" s="640">
        <v>1</v>
      </c>
      <c r="BW41" s="641"/>
      <c r="BX41" s="641"/>
      <c r="BY41" s="641"/>
      <c r="BZ41" s="641"/>
      <c r="CA41" s="641"/>
      <c r="CB41" s="684"/>
      <c r="CD41" s="673" t="s">
        <v>350</v>
      </c>
      <c r="CE41" s="674"/>
      <c r="CF41" s="674"/>
      <c r="CG41" s="674"/>
      <c r="CH41" s="674"/>
      <c r="CI41" s="674"/>
      <c r="CJ41" s="674"/>
      <c r="CK41" s="674"/>
      <c r="CL41" s="674"/>
      <c r="CM41" s="674"/>
      <c r="CN41" s="674"/>
      <c r="CO41" s="674"/>
      <c r="CP41" s="674"/>
      <c r="CQ41" s="675"/>
      <c r="CR41" s="640" t="s">
        <v>182</v>
      </c>
      <c r="CS41" s="659"/>
      <c r="CT41" s="659"/>
      <c r="CU41" s="659"/>
      <c r="CV41" s="659"/>
      <c r="CW41" s="659"/>
      <c r="CX41" s="659"/>
      <c r="CY41" s="660"/>
      <c r="CZ41" s="643" t="s">
        <v>182</v>
      </c>
      <c r="DA41" s="661"/>
      <c r="DB41" s="661"/>
      <c r="DC41" s="662"/>
      <c r="DD41" s="646" t="s">
        <v>182</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x14ac:dyDescent="0.15">
      <c r="B42" s="621" t="s">
        <v>351</v>
      </c>
      <c r="C42" s="622"/>
      <c r="D42" s="622"/>
      <c r="E42" s="622"/>
      <c r="F42" s="622"/>
      <c r="G42" s="622"/>
      <c r="H42" s="622"/>
      <c r="I42" s="622"/>
      <c r="J42" s="622"/>
      <c r="K42" s="622"/>
      <c r="L42" s="622"/>
      <c r="M42" s="622"/>
      <c r="N42" s="622"/>
      <c r="O42" s="622"/>
      <c r="P42" s="622"/>
      <c r="Q42" s="623"/>
      <c r="R42" s="624">
        <v>13019831</v>
      </c>
      <c r="S42" s="663"/>
      <c r="T42" s="663"/>
      <c r="U42" s="663"/>
      <c r="V42" s="663"/>
      <c r="W42" s="663"/>
      <c r="X42" s="663"/>
      <c r="Y42" s="665"/>
      <c r="Z42" s="666">
        <v>100</v>
      </c>
      <c r="AA42" s="666"/>
      <c r="AB42" s="666"/>
      <c r="AC42" s="666"/>
      <c r="AD42" s="667">
        <v>3815388</v>
      </c>
      <c r="AE42" s="667"/>
      <c r="AF42" s="667"/>
      <c r="AG42" s="667"/>
      <c r="AH42" s="667"/>
      <c r="AI42" s="667"/>
      <c r="AJ42" s="667"/>
      <c r="AK42" s="667"/>
      <c r="AL42" s="627">
        <v>100</v>
      </c>
      <c r="AM42" s="668"/>
      <c r="AN42" s="668"/>
      <c r="AO42" s="669"/>
      <c r="AQ42" s="670" t="s">
        <v>352</v>
      </c>
      <c r="AR42" s="671"/>
      <c r="AS42" s="671"/>
      <c r="AT42" s="671"/>
      <c r="AU42" s="671"/>
      <c r="AV42" s="671"/>
      <c r="AW42" s="671"/>
      <c r="AX42" s="671"/>
      <c r="AY42" s="672"/>
      <c r="AZ42" s="624">
        <v>471019</v>
      </c>
      <c r="BA42" s="663"/>
      <c r="BB42" s="663"/>
      <c r="BC42" s="663"/>
      <c r="BD42" s="625"/>
      <c r="BE42" s="625"/>
      <c r="BF42" s="689"/>
      <c r="BG42" s="687"/>
      <c r="BH42" s="688"/>
      <c r="BI42" s="688"/>
      <c r="BJ42" s="688"/>
      <c r="BK42" s="688"/>
      <c r="BL42" s="237"/>
      <c r="BM42" s="690" t="s">
        <v>353</v>
      </c>
      <c r="BN42" s="690"/>
      <c r="BO42" s="690"/>
      <c r="BP42" s="690"/>
      <c r="BQ42" s="690"/>
      <c r="BR42" s="690"/>
      <c r="BS42" s="690"/>
      <c r="BT42" s="690"/>
      <c r="BU42" s="691"/>
      <c r="BV42" s="624">
        <v>392</v>
      </c>
      <c r="BW42" s="663"/>
      <c r="BX42" s="663"/>
      <c r="BY42" s="663"/>
      <c r="BZ42" s="663"/>
      <c r="CA42" s="663"/>
      <c r="CB42" s="664"/>
      <c r="CD42" s="637" t="s">
        <v>354</v>
      </c>
      <c r="CE42" s="638"/>
      <c r="CF42" s="638"/>
      <c r="CG42" s="638"/>
      <c r="CH42" s="638"/>
      <c r="CI42" s="638"/>
      <c r="CJ42" s="638"/>
      <c r="CK42" s="638"/>
      <c r="CL42" s="638"/>
      <c r="CM42" s="638"/>
      <c r="CN42" s="638"/>
      <c r="CO42" s="638"/>
      <c r="CP42" s="638"/>
      <c r="CQ42" s="639"/>
      <c r="CR42" s="640">
        <v>4025518</v>
      </c>
      <c r="CS42" s="641"/>
      <c r="CT42" s="641"/>
      <c r="CU42" s="641"/>
      <c r="CV42" s="641"/>
      <c r="CW42" s="641"/>
      <c r="CX42" s="641"/>
      <c r="CY42" s="642"/>
      <c r="CZ42" s="643">
        <v>35.4</v>
      </c>
      <c r="DA42" s="644"/>
      <c r="DB42" s="644"/>
      <c r="DC42" s="645"/>
      <c r="DD42" s="646">
        <v>1169059</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x14ac:dyDescent="0.15">
      <c r="BV43" s="238"/>
      <c r="BW43" s="238"/>
      <c r="BX43" s="238"/>
      <c r="BY43" s="238"/>
      <c r="BZ43" s="238"/>
      <c r="CA43" s="238"/>
      <c r="CB43" s="238"/>
      <c r="CD43" s="637" t="s">
        <v>355</v>
      </c>
      <c r="CE43" s="638"/>
      <c r="CF43" s="638"/>
      <c r="CG43" s="638"/>
      <c r="CH43" s="638"/>
      <c r="CI43" s="638"/>
      <c r="CJ43" s="638"/>
      <c r="CK43" s="638"/>
      <c r="CL43" s="638"/>
      <c r="CM43" s="638"/>
      <c r="CN43" s="638"/>
      <c r="CO43" s="638"/>
      <c r="CP43" s="638"/>
      <c r="CQ43" s="639"/>
      <c r="CR43" s="640">
        <v>61050</v>
      </c>
      <c r="CS43" s="659"/>
      <c r="CT43" s="659"/>
      <c r="CU43" s="659"/>
      <c r="CV43" s="659"/>
      <c r="CW43" s="659"/>
      <c r="CX43" s="659"/>
      <c r="CY43" s="660"/>
      <c r="CZ43" s="643">
        <v>0.5</v>
      </c>
      <c r="DA43" s="661"/>
      <c r="DB43" s="661"/>
      <c r="DC43" s="662"/>
      <c r="DD43" s="646">
        <v>61050</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x14ac:dyDescent="0.15">
      <c r="CD44" s="653" t="s">
        <v>303</v>
      </c>
      <c r="CE44" s="654"/>
      <c r="CF44" s="637" t="s">
        <v>356</v>
      </c>
      <c r="CG44" s="638"/>
      <c r="CH44" s="638"/>
      <c r="CI44" s="638"/>
      <c r="CJ44" s="638"/>
      <c r="CK44" s="638"/>
      <c r="CL44" s="638"/>
      <c r="CM44" s="638"/>
      <c r="CN44" s="638"/>
      <c r="CO44" s="638"/>
      <c r="CP44" s="638"/>
      <c r="CQ44" s="639"/>
      <c r="CR44" s="640">
        <v>3809104</v>
      </c>
      <c r="CS44" s="641"/>
      <c r="CT44" s="641"/>
      <c r="CU44" s="641"/>
      <c r="CV44" s="641"/>
      <c r="CW44" s="641"/>
      <c r="CX44" s="641"/>
      <c r="CY44" s="642"/>
      <c r="CZ44" s="643">
        <v>33.5</v>
      </c>
      <c r="DA44" s="644"/>
      <c r="DB44" s="644"/>
      <c r="DC44" s="645"/>
      <c r="DD44" s="646">
        <v>1040743</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x14ac:dyDescent="0.15">
      <c r="CD45" s="655"/>
      <c r="CE45" s="656"/>
      <c r="CF45" s="637" t="s">
        <v>357</v>
      </c>
      <c r="CG45" s="638"/>
      <c r="CH45" s="638"/>
      <c r="CI45" s="638"/>
      <c r="CJ45" s="638"/>
      <c r="CK45" s="638"/>
      <c r="CL45" s="638"/>
      <c r="CM45" s="638"/>
      <c r="CN45" s="638"/>
      <c r="CO45" s="638"/>
      <c r="CP45" s="638"/>
      <c r="CQ45" s="639"/>
      <c r="CR45" s="640">
        <v>2203629</v>
      </c>
      <c r="CS45" s="659"/>
      <c r="CT45" s="659"/>
      <c r="CU45" s="659"/>
      <c r="CV45" s="659"/>
      <c r="CW45" s="659"/>
      <c r="CX45" s="659"/>
      <c r="CY45" s="660"/>
      <c r="CZ45" s="643">
        <v>19.399999999999999</v>
      </c>
      <c r="DA45" s="661"/>
      <c r="DB45" s="661"/>
      <c r="DC45" s="662"/>
      <c r="DD45" s="646">
        <v>482477</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x14ac:dyDescent="0.15">
      <c r="B46" s="230" t="s">
        <v>358</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359</v>
      </c>
      <c r="CG46" s="638"/>
      <c r="CH46" s="638"/>
      <c r="CI46" s="638"/>
      <c r="CJ46" s="638"/>
      <c r="CK46" s="638"/>
      <c r="CL46" s="638"/>
      <c r="CM46" s="638"/>
      <c r="CN46" s="638"/>
      <c r="CO46" s="638"/>
      <c r="CP46" s="638"/>
      <c r="CQ46" s="639"/>
      <c r="CR46" s="640">
        <v>1454123</v>
      </c>
      <c r="CS46" s="641"/>
      <c r="CT46" s="641"/>
      <c r="CU46" s="641"/>
      <c r="CV46" s="641"/>
      <c r="CW46" s="641"/>
      <c r="CX46" s="641"/>
      <c r="CY46" s="642"/>
      <c r="CZ46" s="643">
        <v>12.8</v>
      </c>
      <c r="DA46" s="644"/>
      <c r="DB46" s="644"/>
      <c r="DC46" s="645"/>
      <c r="DD46" s="646">
        <v>443340</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x14ac:dyDescent="0.15">
      <c r="B47" s="240" t="s">
        <v>360</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361</v>
      </c>
      <c r="CG47" s="638"/>
      <c r="CH47" s="638"/>
      <c r="CI47" s="638"/>
      <c r="CJ47" s="638"/>
      <c r="CK47" s="638"/>
      <c r="CL47" s="638"/>
      <c r="CM47" s="638"/>
      <c r="CN47" s="638"/>
      <c r="CO47" s="638"/>
      <c r="CP47" s="638"/>
      <c r="CQ47" s="639"/>
      <c r="CR47" s="640">
        <v>216414</v>
      </c>
      <c r="CS47" s="659"/>
      <c r="CT47" s="659"/>
      <c r="CU47" s="659"/>
      <c r="CV47" s="659"/>
      <c r="CW47" s="659"/>
      <c r="CX47" s="659"/>
      <c r="CY47" s="660"/>
      <c r="CZ47" s="643">
        <v>1.9</v>
      </c>
      <c r="DA47" s="661"/>
      <c r="DB47" s="661"/>
      <c r="DC47" s="662"/>
      <c r="DD47" s="646">
        <v>128316</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x14ac:dyDescent="0.15">
      <c r="B48" s="241" t="s">
        <v>362</v>
      </c>
      <c r="CD48" s="657"/>
      <c r="CE48" s="658"/>
      <c r="CF48" s="637" t="s">
        <v>363</v>
      </c>
      <c r="CG48" s="638"/>
      <c r="CH48" s="638"/>
      <c r="CI48" s="638"/>
      <c r="CJ48" s="638"/>
      <c r="CK48" s="638"/>
      <c r="CL48" s="638"/>
      <c r="CM48" s="638"/>
      <c r="CN48" s="638"/>
      <c r="CO48" s="638"/>
      <c r="CP48" s="638"/>
      <c r="CQ48" s="639"/>
      <c r="CR48" s="640" t="s">
        <v>227</v>
      </c>
      <c r="CS48" s="641"/>
      <c r="CT48" s="641"/>
      <c r="CU48" s="641"/>
      <c r="CV48" s="641"/>
      <c r="CW48" s="641"/>
      <c r="CX48" s="641"/>
      <c r="CY48" s="642"/>
      <c r="CZ48" s="643" t="s">
        <v>227</v>
      </c>
      <c r="DA48" s="644"/>
      <c r="DB48" s="644"/>
      <c r="DC48" s="645"/>
      <c r="DD48" s="646" t="s">
        <v>182</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x14ac:dyDescent="0.15">
      <c r="CD49" s="621" t="s">
        <v>364</v>
      </c>
      <c r="CE49" s="622"/>
      <c r="CF49" s="622"/>
      <c r="CG49" s="622"/>
      <c r="CH49" s="622"/>
      <c r="CI49" s="622"/>
      <c r="CJ49" s="622"/>
      <c r="CK49" s="622"/>
      <c r="CL49" s="622"/>
      <c r="CM49" s="622"/>
      <c r="CN49" s="622"/>
      <c r="CO49" s="622"/>
      <c r="CP49" s="622"/>
      <c r="CQ49" s="623"/>
      <c r="CR49" s="624">
        <v>11386705</v>
      </c>
      <c r="CS49" s="625"/>
      <c r="CT49" s="625"/>
      <c r="CU49" s="625"/>
      <c r="CV49" s="625"/>
      <c r="CW49" s="625"/>
      <c r="CX49" s="625"/>
      <c r="CY49" s="626"/>
      <c r="CZ49" s="627">
        <v>100</v>
      </c>
      <c r="DA49" s="628"/>
      <c r="DB49" s="628"/>
      <c r="DC49" s="629"/>
      <c r="DD49" s="630">
        <v>6263887</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QMu3O+pjI8pgX8V7YvF4WGXMs7AK5FajZkEKtJMAs2J5B71m+MHal52FytRhSAPhzmcFOqjY8axrbv49IA5SYg==" saltValue="YjXsoIysXrE10CzoIIikFw=="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365</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4" t="s">
        <v>366</v>
      </c>
      <c r="DK2" s="1165"/>
      <c r="DL2" s="1165"/>
      <c r="DM2" s="1165"/>
      <c r="DN2" s="1165"/>
      <c r="DO2" s="1166"/>
      <c r="DP2" s="250"/>
      <c r="DQ2" s="1164" t="s">
        <v>367</v>
      </c>
      <c r="DR2" s="1165"/>
      <c r="DS2" s="1165"/>
      <c r="DT2" s="1165"/>
      <c r="DU2" s="1165"/>
      <c r="DV2" s="1165"/>
      <c r="DW2" s="1165"/>
      <c r="DX2" s="1165"/>
      <c r="DY2" s="1165"/>
      <c r="DZ2" s="1166"/>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17" t="s">
        <v>368</v>
      </c>
      <c r="B4" s="1117"/>
      <c r="C4" s="1117"/>
      <c r="D4" s="1117"/>
      <c r="E4" s="1117"/>
      <c r="F4" s="1117"/>
      <c r="G4" s="1117"/>
      <c r="H4" s="1117"/>
      <c r="I4" s="1117"/>
      <c r="J4" s="1117"/>
      <c r="K4" s="1117"/>
      <c r="L4" s="1117"/>
      <c r="M4" s="1117"/>
      <c r="N4" s="1117"/>
      <c r="O4" s="1117"/>
      <c r="P4" s="1117"/>
      <c r="Q4" s="1117"/>
      <c r="R4" s="1117"/>
      <c r="S4" s="1117"/>
      <c r="T4" s="1117"/>
      <c r="U4" s="1117"/>
      <c r="V4" s="1117"/>
      <c r="W4" s="1117"/>
      <c r="X4" s="1117"/>
      <c r="Y4" s="1117"/>
      <c r="Z4" s="1117"/>
      <c r="AA4" s="1117"/>
      <c r="AB4" s="1117"/>
      <c r="AC4" s="1117"/>
      <c r="AD4" s="1117"/>
      <c r="AE4" s="1117"/>
      <c r="AF4" s="1117"/>
      <c r="AG4" s="1117"/>
      <c r="AH4" s="1117"/>
      <c r="AI4" s="1117"/>
      <c r="AJ4" s="1117"/>
      <c r="AK4" s="1117"/>
      <c r="AL4" s="1117"/>
      <c r="AM4" s="1117"/>
      <c r="AN4" s="1117"/>
      <c r="AO4" s="1117"/>
      <c r="AP4" s="1117"/>
      <c r="AQ4" s="1117"/>
      <c r="AR4" s="1117"/>
      <c r="AS4" s="1117"/>
      <c r="AT4" s="1117"/>
      <c r="AU4" s="1117"/>
      <c r="AV4" s="1117"/>
      <c r="AW4" s="1117"/>
      <c r="AX4" s="1117"/>
      <c r="AY4" s="1117"/>
      <c r="AZ4" s="253"/>
      <c r="BA4" s="253"/>
      <c r="BB4" s="253"/>
      <c r="BC4" s="253"/>
      <c r="BD4" s="253"/>
      <c r="BE4" s="254"/>
      <c r="BF4" s="254"/>
      <c r="BG4" s="254"/>
      <c r="BH4" s="254"/>
      <c r="BI4" s="254"/>
      <c r="BJ4" s="254"/>
      <c r="BK4" s="254"/>
      <c r="BL4" s="254"/>
      <c r="BM4" s="254"/>
      <c r="BN4" s="254"/>
      <c r="BO4" s="254"/>
      <c r="BP4" s="254"/>
      <c r="BQ4" s="253" t="s">
        <v>369</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50" t="s">
        <v>370</v>
      </c>
      <c r="B5" s="1051"/>
      <c r="C5" s="1051"/>
      <c r="D5" s="1051"/>
      <c r="E5" s="1051"/>
      <c r="F5" s="1051"/>
      <c r="G5" s="1051"/>
      <c r="H5" s="1051"/>
      <c r="I5" s="1051"/>
      <c r="J5" s="1051"/>
      <c r="K5" s="1051"/>
      <c r="L5" s="1051"/>
      <c r="M5" s="1051"/>
      <c r="N5" s="1051"/>
      <c r="O5" s="1051"/>
      <c r="P5" s="1052"/>
      <c r="Q5" s="1056" t="s">
        <v>371</v>
      </c>
      <c r="R5" s="1057"/>
      <c r="S5" s="1057"/>
      <c r="T5" s="1057"/>
      <c r="U5" s="1058"/>
      <c r="V5" s="1056" t="s">
        <v>372</v>
      </c>
      <c r="W5" s="1057"/>
      <c r="X5" s="1057"/>
      <c r="Y5" s="1057"/>
      <c r="Z5" s="1058"/>
      <c r="AA5" s="1056" t="s">
        <v>373</v>
      </c>
      <c r="AB5" s="1057"/>
      <c r="AC5" s="1057"/>
      <c r="AD5" s="1057"/>
      <c r="AE5" s="1057"/>
      <c r="AF5" s="1167" t="s">
        <v>374</v>
      </c>
      <c r="AG5" s="1057"/>
      <c r="AH5" s="1057"/>
      <c r="AI5" s="1057"/>
      <c r="AJ5" s="1072"/>
      <c r="AK5" s="1057" t="s">
        <v>375</v>
      </c>
      <c r="AL5" s="1057"/>
      <c r="AM5" s="1057"/>
      <c r="AN5" s="1057"/>
      <c r="AO5" s="1058"/>
      <c r="AP5" s="1056" t="s">
        <v>376</v>
      </c>
      <c r="AQ5" s="1057"/>
      <c r="AR5" s="1057"/>
      <c r="AS5" s="1057"/>
      <c r="AT5" s="1058"/>
      <c r="AU5" s="1056" t="s">
        <v>377</v>
      </c>
      <c r="AV5" s="1057"/>
      <c r="AW5" s="1057"/>
      <c r="AX5" s="1057"/>
      <c r="AY5" s="1072"/>
      <c r="AZ5" s="257"/>
      <c r="BA5" s="257"/>
      <c r="BB5" s="257"/>
      <c r="BC5" s="257"/>
      <c r="BD5" s="257"/>
      <c r="BE5" s="258"/>
      <c r="BF5" s="258"/>
      <c r="BG5" s="258"/>
      <c r="BH5" s="258"/>
      <c r="BI5" s="258"/>
      <c r="BJ5" s="258"/>
      <c r="BK5" s="258"/>
      <c r="BL5" s="258"/>
      <c r="BM5" s="258"/>
      <c r="BN5" s="258"/>
      <c r="BO5" s="258"/>
      <c r="BP5" s="258"/>
      <c r="BQ5" s="1050" t="s">
        <v>378</v>
      </c>
      <c r="BR5" s="1051"/>
      <c r="BS5" s="1051"/>
      <c r="BT5" s="1051"/>
      <c r="BU5" s="1051"/>
      <c r="BV5" s="1051"/>
      <c r="BW5" s="1051"/>
      <c r="BX5" s="1051"/>
      <c r="BY5" s="1051"/>
      <c r="BZ5" s="1051"/>
      <c r="CA5" s="1051"/>
      <c r="CB5" s="1051"/>
      <c r="CC5" s="1051"/>
      <c r="CD5" s="1051"/>
      <c r="CE5" s="1051"/>
      <c r="CF5" s="1051"/>
      <c r="CG5" s="1052"/>
      <c r="CH5" s="1056" t="s">
        <v>379</v>
      </c>
      <c r="CI5" s="1057"/>
      <c r="CJ5" s="1057"/>
      <c r="CK5" s="1057"/>
      <c r="CL5" s="1058"/>
      <c r="CM5" s="1056" t="s">
        <v>380</v>
      </c>
      <c r="CN5" s="1057"/>
      <c r="CO5" s="1057"/>
      <c r="CP5" s="1057"/>
      <c r="CQ5" s="1058"/>
      <c r="CR5" s="1056" t="s">
        <v>381</v>
      </c>
      <c r="CS5" s="1057"/>
      <c r="CT5" s="1057"/>
      <c r="CU5" s="1057"/>
      <c r="CV5" s="1058"/>
      <c r="CW5" s="1056" t="s">
        <v>382</v>
      </c>
      <c r="CX5" s="1057"/>
      <c r="CY5" s="1057"/>
      <c r="CZ5" s="1057"/>
      <c r="DA5" s="1058"/>
      <c r="DB5" s="1056" t="s">
        <v>383</v>
      </c>
      <c r="DC5" s="1057"/>
      <c r="DD5" s="1057"/>
      <c r="DE5" s="1057"/>
      <c r="DF5" s="1058"/>
      <c r="DG5" s="1152" t="s">
        <v>384</v>
      </c>
      <c r="DH5" s="1153"/>
      <c r="DI5" s="1153"/>
      <c r="DJ5" s="1153"/>
      <c r="DK5" s="1154"/>
      <c r="DL5" s="1152" t="s">
        <v>385</v>
      </c>
      <c r="DM5" s="1153"/>
      <c r="DN5" s="1153"/>
      <c r="DO5" s="1153"/>
      <c r="DP5" s="1154"/>
      <c r="DQ5" s="1056" t="s">
        <v>386</v>
      </c>
      <c r="DR5" s="1057"/>
      <c r="DS5" s="1057"/>
      <c r="DT5" s="1057"/>
      <c r="DU5" s="1058"/>
      <c r="DV5" s="1056" t="s">
        <v>377</v>
      </c>
      <c r="DW5" s="1057"/>
      <c r="DX5" s="1057"/>
      <c r="DY5" s="1057"/>
      <c r="DZ5" s="1072"/>
      <c r="EA5" s="255"/>
    </row>
    <row r="6" spans="1:131" s="256" customFormat="1" ht="26.25" customHeight="1" thickBot="1" x14ac:dyDescent="0.2">
      <c r="A6" s="1053"/>
      <c r="B6" s="1054"/>
      <c r="C6" s="1054"/>
      <c r="D6" s="1054"/>
      <c r="E6" s="1054"/>
      <c r="F6" s="1054"/>
      <c r="G6" s="1054"/>
      <c r="H6" s="1054"/>
      <c r="I6" s="1054"/>
      <c r="J6" s="1054"/>
      <c r="K6" s="1054"/>
      <c r="L6" s="1054"/>
      <c r="M6" s="1054"/>
      <c r="N6" s="1054"/>
      <c r="O6" s="1054"/>
      <c r="P6" s="1055"/>
      <c r="Q6" s="1059"/>
      <c r="R6" s="1060"/>
      <c r="S6" s="1060"/>
      <c r="T6" s="1060"/>
      <c r="U6" s="1061"/>
      <c r="V6" s="1059"/>
      <c r="W6" s="1060"/>
      <c r="X6" s="1060"/>
      <c r="Y6" s="1060"/>
      <c r="Z6" s="1061"/>
      <c r="AA6" s="1059"/>
      <c r="AB6" s="1060"/>
      <c r="AC6" s="1060"/>
      <c r="AD6" s="1060"/>
      <c r="AE6" s="1060"/>
      <c r="AF6" s="1168"/>
      <c r="AG6" s="1060"/>
      <c r="AH6" s="1060"/>
      <c r="AI6" s="1060"/>
      <c r="AJ6" s="1073"/>
      <c r="AK6" s="1060"/>
      <c r="AL6" s="1060"/>
      <c r="AM6" s="1060"/>
      <c r="AN6" s="1060"/>
      <c r="AO6" s="1061"/>
      <c r="AP6" s="1059"/>
      <c r="AQ6" s="1060"/>
      <c r="AR6" s="1060"/>
      <c r="AS6" s="1060"/>
      <c r="AT6" s="1061"/>
      <c r="AU6" s="1059"/>
      <c r="AV6" s="1060"/>
      <c r="AW6" s="1060"/>
      <c r="AX6" s="1060"/>
      <c r="AY6" s="1073"/>
      <c r="AZ6" s="253"/>
      <c r="BA6" s="253"/>
      <c r="BB6" s="253"/>
      <c r="BC6" s="253"/>
      <c r="BD6" s="253"/>
      <c r="BE6" s="254"/>
      <c r="BF6" s="254"/>
      <c r="BG6" s="254"/>
      <c r="BH6" s="254"/>
      <c r="BI6" s="254"/>
      <c r="BJ6" s="254"/>
      <c r="BK6" s="254"/>
      <c r="BL6" s="254"/>
      <c r="BM6" s="254"/>
      <c r="BN6" s="254"/>
      <c r="BO6" s="254"/>
      <c r="BP6" s="254"/>
      <c r="BQ6" s="1053"/>
      <c r="BR6" s="1054"/>
      <c r="BS6" s="1054"/>
      <c r="BT6" s="1054"/>
      <c r="BU6" s="1054"/>
      <c r="BV6" s="1054"/>
      <c r="BW6" s="1054"/>
      <c r="BX6" s="1054"/>
      <c r="BY6" s="1054"/>
      <c r="BZ6" s="1054"/>
      <c r="CA6" s="1054"/>
      <c r="CB6" s="1054"/>
      <c r="CC6" s="1054"/>
      <c r="CD6" s="1054"/>
      <c r="CE6" s="1054"/>
      <c r="CF6" s="1054"/>
      <c r="CG6" s="1055"/>
      <c r="CH6" s="1059"/>
      <c r="CI6" s="1060"/>
      <c r="CJ6" s="1060"/>
      <c r="CK6" s="1060"/>
      <c r="CL6" s="1061"/>
      <c r="CM6" s="1059"/>
      <c r="CN6" s="1060"/>
      <c r="CO6" s="1060"/>
      <c r="CP6" s="1060"/>
      <c r="CQ6" s="1061"/>
      <c r="CR6" s="1059"/>
      <c r="CS6" s="1060"/>
      <c r="CT6" s="1060"/>
      <c r="CU6" s="1060"/>
      <c r="CV6" s="1061"/>
      <c r="CW6" s="1059"/>
      <c r="CX6" s="1060"/>
      <c r="CY6" s="1060"/>
      <c r="CZ6" s="1060"/>
      <c r="DA6" s="1061"/>
      <c r="DB6" s="1059"/>
      <c r="DC6" s="1060"/>
      <c r="DD6" s="1060"/>
      <c r="DE6" s="1060"/>
      <c r="DF6" s="1061"/>
      <c r="DG6" s="1155"/>
      <c r="DH6" s="1156"/>
      <c r="DI6" s="1156"/>
      <c r="DJ6" s="1156"/>
      <c r="DK6" s="1157"/>
      <c r="DL6" s="1155"/>
      <c r="DM6" s="1156"/>
      <c r="DN6" s="1156"/>
      <c r="DO6" s="1156"/>
      <c r="DP6" s="1157"/>
      <c r="DQ6" s="1059"/>
      <c r="DR6" s="1060"/>
      <c r="DS6" s="1060"/>
      <c r="DT6" s="1060"/>
      <c r="DU6" s="1061"/>
      <c r="DV6" s="1059"/>
      <c r="DW6" s="1060"/>
      <c r="DX6" s="1060"/>
      <c r="DY6" s="1060"/>
      <c r="DZ6" s="1073"/>
      <c r="EA6" s="255"/>
    </row>
    <row r="7" spans="1:131" s="256" customFormat="1" ht="26.25" customHeight="1" thickTop="1" x14ac:dyDescent="0.15">
      <c r="A7" s="259">
        <v>1</v>
      </c>
      <c r="B7" s="1104" t="s">
        <v>387</v>
      </c>
      <c r="C7" s="1105"/>
      <c r="D7" s="1105"/>
      <c r="E7" s="1105"/>
      <c r="F7" s="1105"/>
      <c r="G7" s="1105"/>
      <c r="H7" s="1105"/>
      <c r="I7" s="1105"/>
      <c r="J7" s="1105"/>
      <c r="K7" s="1105"/>
      <c r="L7" s="1105"/>
      <c r="M7" s="1105"/>
      <c r="N7" s="1105"/>
      <c r="O7" s="1105"/>
      <c r="P7" s="1106"/>
      <c r="Q7" s="1158">
        <v>13020</v>
      </c>
      <c r="R7" s="1159"/>
      <c r="S7" s="1159"/>
      <c r="T7" s="1159"/>
      <c r="U7" s="1159"/>
      <c r="V7" s="1159">
        <v>11387</v>
      </c>
      <c r="W7" s="1159"/>
      <c r="X7" s="1159"/>
      <c r="Y7" s="1159"/>
      <c r="Z7" s="1159"/>
      <c r="AA7" s="1159">
        <v>1633</v>
      </c>
      <c r="AB7" s="1159"/>
      <c r="AC7" s="1159"/>
      <c r="AD7" s="1159"/>
      <c r="AE7" s="1160"/>
      <c r="AF7" s="1161">
        <v>707</v>
      </c>
      <c r="AG7" s="1162"/>
      <c r="AH7" s="1162"/>
      <c r="AI7" s="1162"/>
      <c r="AJ7" s="1163"/>
      <c r="AK7" s="1145">
        <v>3251</v>
      </c>
      <c r="AL7" s="1146"/>
      <c r="AM7" s="1146"/>
      <c r="AN7" s="1146"/>
      <c r="AO7" s="1146"/>
      <c r="AP7" s="1146">
        <v>7255</v>
      </c>
      <c r="AQ7" s="1146"/>
      <c r="AR7" s="1146"/>
      <c r="AS7" s="1146"/>
      <c r="AT7" s="1146"/>
      <c r="AU7" s="1147"/>
      <c r="AV7" s="1147"/>
      <c r="AW7" s="1147"/>
      <c r="AX7" s="1147"/>
      <c r="AY7" s="1148"/>
      <c r="AZ7" s="253"/>
      <c r="BA7" s="253"/>
      <c r="BB7" s="253"/>
      <c r="BC7" s="253"/>
      <c r="BD7" s="253"/>
      <c r="BE7" s="254"/>
      <c r="BF7" s="254"/>
      <c r="BG7" s="254"/>
      <c r="BH7" s="254"/>
      <c r="BI7" s="254"/>
      <c r="BJ7" s="254"/>
      <c r="BK7" s="254"/>
      <c r="BL7" s="254"/>
      <c r="BM7" s="254"/>
      <c r="BN7" s="254"/>
      <c r="BO7" s="254"/>
      <c r="BP7" s="254"/>
      <c r="BQ7" s="260">
        <v>1</v>
      </c>
      <c r="BR7" s="261"/>
      <c r="BS7" s="1149"/>
      <c r="BT7" s="1150"/>
      <c r="BU7" s="1150"/>
      <c r="BV7" s="1150"/>
      <c r="BW7" s="1150"/>
      <c r="BX7" s="1150"/>
      <c r="BY7" s="1150"/>
      <c r="BZ7" s="1150"/>
      <c r="CA7" s="1150"/>
      <c r="CB7" s="1150"/>
      <c r="CC7" s="1150"/>
      <c r="CD7" s="1150"/>
      <c r="CE7" s="1150"/>
      <c r="CF7" s="1150"/>
      <c r="CG7" s="1151"/>
      <c r="CH7" s="1142"/>
      <c r="CI7" s="1143"/>
      <c r="CJ7" s="1143"/>
      <c r="CK7" s="1143"/>
      <c r="CL7" s="1144"/>
      <c r="CM7" s="1142"/>
      <c r="CN7" s="1143"/>
      <c r="CO7" s="1143"/>
      <c r="CP7" s="1143"/>
      <c r="CQ7" s="1144"/>
      <c r="CR7" s="1142"/>
      <c r="CS7" s="1143"/>
      <c r="CT7" s="1143"/>
      <c r="CU7" s="1143"/>
      <c r="CV7" s="1144"/>
      <c r="CW7" s="1142"/>
      <c r="CX7" s="1143"/>
      <c r="CY7" s="1143"/>
      <c r="CZ7" s="1143"/>
      <c r="DA7" s="1144"/>
      <c r="DB7" s="1142"/>
      <c r="DC7" s="1143"/>
      <c r="DD7" s="1143"/>
      <c r="DE7" s="1143"/>
      <c r="DF7" s="1144"/>
      <c r="DG7" s="1142"/>
      <c r="DH7" s="1143"/>
      <c r="DI7" s="1143"/>
      <c r="DJ7" s="1143"/>
      <c r="DK7" s="1144"/>
      <c r="DL7" s="1142"/>
      <c r="DM7" s="1143"/>
      <c r="DN7" s="1143"/>
      <c r="DO7" s="1143"/>
      <c r="DP7" s="1144"/>
      <c r="DQ7" s="1142"/>
      <c r="DR7" s="1143"/>
      <c r="DS7" s="1143"/>
      <c r="DT7" s="1143"/>
      <c r="DU7" s="1144"/>
      <c r="DV7" s="1169"/>
      <c r="DW7" s="1170"/>
      <c r="DX7" s="1170"/>
      <c r="DY7" s="1170"/>
      <c r="DZ7" s="1171"/>
      <c r="EA7" s="255"/>
    </row>
    <row r="8" spans="1:131" s="256" customFormat="1" ht="26.25" customHeight="1" x14ac:dyDescent="0.15">
      <c r="A8" s="262">
        <v>2</v>
      </c>
      <c r="B8" s="1086"/>
      <c r="C8" s="1087"/>
      <c r="D8" s="1087"/>
      <c r="E8" s="1087"/>
      <c r="F8" s="1087"/>
      <c r="G8" s="1087"/>
      <c r="H8" s="1087"/>
      <c r="I8" s="1087"/>
      <c r="J8" s="1087"/>
      <c r="K8" s="1087"/>
      <c r="L8" s="1087"/>
      <c r="M8" s="1087"/>
      <c r="N8" s="1087"/>
      <c r="O8" s="1087"/>
      <c r="P8" s="1088"/>
      <c r="Q8" s="1098"/>
      <c r="R8" s="1099"/>
      <c r="S8" s="1099"/>
      <c r="T8" s="1099"/>
      <c r="U8" s="1099"/>
      <c r="V8" s="1099"/>
      <c r="W8" s="1099"/>
      <c r="X8" s="1099"/>
      <c r="Y8" s="1099"/>
      <c r="Z8" s="1099"/>
      <c r="AA8" s="1099"/>
      <c r="AB8" s="1099"/>
      <c r="AC8" s="1099"/>
      <c r="AD8" s="1099"/>
      <c r="AE8" s="1100"/>
      <c r="AF8" s="1092"/>
      <c r="AG8" s="1093"/>
      <c r="AH8" s="1093"/>
      <c r="AI8" s="1093"/>
      <c r="AJ8" s="1094"/>
      <c r="AK8" s="1140"/>
      <c r="AL8" s="1141"/>
      <c r="AM8" s="1141"/>
      <c r="AN8" s="1141"/>
      <c r="AO8" s="1141"/>
      <c r="AP8" s="1141"/>
      <c r="AQ8" s="1141"/>
      <c r="AR8" s="1141"/>
      <c r="AS8" s="1141"/>
      <c r="AT8" s="1141"/>
      <c r="AU8" s="1138"/>
      <c r="AV8" s="1138"/>
      <c r="AW8" s="1138"/>
      <c r="AX8" s="1138"/>
      <c r="AY8" s="1139"/>
      <c r="AZ8" s="253"/>
      <c r="BA8" s="253"/>
      <c r="BB8" s="253"/>
      <c r="BC8" s="253"/>
      <c r="BD8" s="253"/>
      <c r="BE8" s="254"/>
      <c r="BF8" s="254"/>
      <c r="BG8" s="254"/>
      <c r="BH8" s="254"/>
      <c r="BI8" s="254"/>
      <c r="BJ8" s="254"/>
      <c r="BK8" s="254"/>
      <c r="BL8" s="254"/>
      <c r="BM8" s="254"/>
      <c r="BN8" s="254"/>
      <c r="BO8" s="254"/>
      <c r="BP8" s="254"/>
      <c r="BQ8" s="263">
        <v>2</v>
      </c>
      <c r="BR8" s="264"/>
      <c r="BS8" s="1069"/>
      <c r="BT8" s="1070"/>
      <c r="BU8" s="1070"/>
      <c r="BV8" s="1070"/>
      <c r="BW8" s="1070"/>
      <c r="BX8" s="1070"/>
      <c r="BY8" s="1070"/>
      <c r="BZ8" s="1070"/>
      <c r="CA8" s="1070"/>
      <c r="CB8" s="1070"/>
      <c r="CC8" s="1070"/>
      <c r="CD8" s="1070"/>
      <c r="CE8" s="1070"/>
      <c r="CF8" s="1070"/>
      <c r="CG8" s="1071"/>
      <c r="CH8" s="1044"/>
      <c r="CI8" s="1045"/>
      <c r="CJ8" s="1045"/>
      <c r="CK8" s="1045"/>
      <c r="CL8" s="1046"/>
      <c r="CM8" s="1044"/>
      <c r="CN8" s="1045"/>
      <c r="CO8" s="1045"/>
      <c r="CP8" s="1045"/>
      <c r="CQ8" s="1046"/>
      <c r="CR8" s="1044"/>
      <c r="CS8" s="1045"/>
      <c r="CT8" s="1045"/>
      <c r="CU8" s="1045"/>
      <c r="CV8" s="1046"/>
      <c r="CW8" s="1044"/>
      <c r="CX8" s="1045"/>
      <c r="CY8" s="1045"/>
      <c r="CZ8" s="1045"/>
      <c r="DA8" s="1046"/>
      <c r="DB8" s="1044"/>
      <c r="DC8" s="1045"/>
      <c r="DD8" s="1045"/>
      <c r="DE8" s="1045"/>
      <c r="DF8" s="1046"/>
      <c r="DG8" s="1044"/>
      <c r="DH8" s="1045"/>
      <c r="DI8" s="1045"/>
      <c r="DJ8" s="1045"/>
      <c r="DK8" s="1046"/>
      <c r="DL8" s="1044"/>
      <c r="DM8" s="1045"/>
      <c r="DN8" s="1045"/>
      <c r="DO8" s="1045"/>
      <c r="DP8" s="1046"/>
      <c r="DQ8" s="1044"/>
      <c r="DR8" s="1045"/>
      <c r="DS8" s="1045"/>
      <c r="DT8" s="1045"/>
      <c r="DU8" s="1046"/>
      <c r="DV8" s="1047"/>
      <c r="DW8" s="1048"/>
      <c r="DX8" s="1048"/>
      <c r="DY8" s="1048"/>
      <c r="DZ8" s="1049"/>
      <c r="EA8" s="255"/>
    </row>
    <row r="9" spans="1:131" s="256" customFormat="1" ht="26.25" customHeight="1" x14ac:dyDescent="0.15">
      <c r="A9" s="262">
        <v>3</v>
      </c>
      <c r="B9" s="1086"/>
      <c r="C9" s="1087"/>
      <c r="D9" s="1087"/>
      <c r="E9" s="1087"/>
      <c r="F9" s="1087"/>
      <c r="G9" s="1087"/>
      <c r="H9" s="1087"/>
      <c r="I9" s="1087"/>
      <c r="J9" s="1087"/>
      <c r="K9" s="1087"/>
      <c r="L9" s="1087"/>
      <c r="M9" s="1087"/>
      <c r="N9" s="1087"/>
      <c r="O9" s="1087"/>
      <c r="P9" s="1088"/>
      <c r="Q9" s="1098"/>
      <c r="R9" s="1099"/>
      <c r="S9" s="1099"/>
      <c r="T9" s="1099"/>
      <c r="U9" s="1099"/>
      <c r="V9" s="1099"/>
      <c r="W9" s="1099"/>
      <c r="X9" s="1099"/>
      <c r="Y9" s="1099"/>
      <c r="Z9" s="1099"/>
      <c r="AA9" s="1099"/>
      <c r="AB9" s="1099"/>
      <c r="AC9" s="1099"/>
      <c r="AD9" s="1099"/>
      <c r="AE9" s="1100"/>
      <c r="AF9" s="1092"/>
      <c r="AG9" s="1093"/>
      <c r="AH9" s="1093"/>
      <c r="AI9" s="1093"/>
      <c r="AJ9" s="1094"/>
      <c r="AK9" s="1140"/>
      <c r="AL9" s="1141"/>
      <c r="AM9" s="1141"/>
      <c r="AN9" s="1141"/>
      <c r="AO9" s="1141"/>
      <c r="AP9" s="1141"/>
      <c r="AQ9" s="1141"/>
      <c r="AR9" s="1141"/>
      <c r="AS9" s="1141"/>
      <c r="AT9" s="1141"/>
      <c r="AU9" s="1138"/>
      <c r="AV9" s="1138"/>
      <c r="AW9" s="1138"/>
      <c r="AX9" s="1138"/>
      <c r="AY9" s="1139"/>
      <c r="AZ9" s="253"/>
      <c r="BA9" s="253"/>
      <c r="BB9" s="253"/>
      <c r="BC9" s="253"/>
      <c r="BD9" s="253"/>
      <c r="BE9" s="254"/>
      <c r="BF9" s="254"/>
      <c r="BG9" s="254"/>
      <c r="BH9" s="254"/>
      <c r="BI9" s="254"/>
      <c r="BJ9" s="254"/>
      <c r="BK9" s="254"/>
      <c r="BL9" s="254"/>
      <c r="BM9" s="254"/>
      <c r="BN9" s="254"/>
      <c r="BO9" s="254"/>
      <c r="BP9" s="254"/>
      <c r="BQ9" s="263">
        <v>3</v>
      </c>
      <c r="BR9" s="264"/>
      <c r="BS9" s="1069"/>
      <c r="BT9" s="1070"/>
      <c r="BU9" s="1070"/>
      <c r="BV9" s="1070"/>
      <c r="BW9" s="1070"/>
      <c r="BX9" s="1070"/>
      <c r="BY9" s="1070"/>
      <c r="BZ9" s="1070"/>
      <c r="CA9" s="1070"/>
      <c r="CB9" s="1070"/>
      <c r="CC9" s="1070"/>
      <c r="CD9" s="1070"/>
      <c r="CE9" s="1070"/>
      <c r="CF9" s="1070"/>
      <c r="CG9" s="1071"/>
      <c r="CH9" s="1044"/>
      <c r="CI9" s="1045"/>
      <c r="CJ9" s="1045"/>
      <c r="CK9" s="1045"/>
      <c r="CL9" s="1046"/>
      <c r="CM9" s="1044"/>
      <c r="CN9" s="1045"/>
      <c r="CO9" s="1045"/>
      <c r="CP9" s="1045"/>
      <c r="CQ9" s="1046"/>
      <c r="CR9" s="1044"/>
      <c r="CS9" s="1045"/>
      <c r="CT9" s="1045"/>
      <c r="CU9" s="1045"/>
      <c r="CV9" s="1046"/>
      <c r="CW9" s="1044"/>
      <c r="CX9" s="1045"/>
      <c r="CY9" s="1045"/>
      <c r="CZ9" s="1045"/>
      <c r="DA9" s="1046"/>
      <c r="DB9" s="1044"/>
      <c r="DC9" s="1045"/>
      <c r="DD9" s="1045"/>
      <c r="DE9" s="1045"/>
      <c r="DF9" s="1046"/>
      <c r="DG9" s="1044"/>
      <c r="DH9" s="1045"/>
      <c r="DI9" s="1045"/>
      <c r="DJ9" s="1045"/>
      <c r="DK9" s="1046"/>
      <c r="DL9" s="1044"/>
      <c r="DM9" s="1045"/>
      <c r="DN9" s="1045"/>
      <c r="DO9" s="1045"/>
      <c r="DP9" s="1046"/>
      <c r="DQ9" s="1044"/>
      <c r="DR9" s="1045"/>
      <c r="DS9" s="1045"/>
      <c r="DT9" s="1045"/>
      <c r="DU9" s="1046"/>
      <c r="DV9" s="1047"/>
      <c r="DW9" s="1048"/>
      <c r="DX9" s="1048"/>
      <c r="DY9" s="1048"/>
      <c r="DZ9" s="1049"/>
      <c r="EA9" s="255"/>
    </row>
    <row r="10" spans="1:131" s="256" customFormat="1" ht="26.25" customHeight="1" x14ac:dyDescent="0.15">
      <c r="A10" s="262">
        <v>4</v>
      </c>
      <c r="B10" s="1086"/>
      <c r="C10" s="1087"/>
      <c r="D10" s="1087"/>
      <c r="E10" s="1087"/>
      <c r="F10" s="1087"/>
      <c r="G10" s="1087"/>
      <c r="H10" s="1087"/>
      <c r="I10" s="1087"/>
      <c r="J10" s="1087"/>
      <c r="K10" s="1087"/>
      <c r="L10" s="1087"/>
      <c r="M10" s="1087"/>
      <c r="N10" s="1087"/>
      <c r="O10" s="1087"/>
      <c r="P10" s="1088"/>
      <c r="Q10" s="1098"/>
      <c r="R10" s="1099"/>
      <c r="S10" s="1099"/>
      <c r="T10" s="1099"/>
      <c r="U10" s="1099"/>
      <c r="V10" s="1099"/>
      <c r="W10" s="1099"/>
      <c r="X10" s="1099"/>
      <c r="Y10" s="1099"/>
      <c r="Z10" s="1099"/>
      <c r="AA10" s="1099"/>
      <c r="AB10" s="1099"/>
      <c r="AC10" s="1099"/>
      <c r="AD10" s="1099"/>
      <c r="AE10" s="1100"/>
      <c r="AF10" s="1092"/>
      <c r="AG10" s="1093"/>
      <c r="AH10" s="1093"/>
      <c r="AI10" s="1093"/>
      <c r="AJ10" s="1094"/>
      <c r="AK10" s="1140"/>
      <c r="AL10" s="1141"/>
      <c r="AM10" s="1141"/>
      <c r="AN10" s="1141"/>
      <c r="AO10" s="1141"/>
      <c r="AP10" s="1141"/>
      <c r="AQ10" s="1141"/>
      <c r="AR10" s="1141"/>
      <c r="AS10" s="1141"/>
      <c r="AT10" s="1141"/>
      <c r="AU10" s="1138"/>
      <c r="AV10" s="1138"/>
      <c r="AW10" s="1138"/>
      <c r="AX10" s="1138"/>
      <c r="AY10" s="1139"/>
      <c r="AZ10" s="253"/>
      <c r="BA10" s="253"/>
      <c r="BB10" s="253"/>
      <c r="BC10" s="253"/>
      <c r="BD10" s="253"/>
      <c r="BE10" s="254"/>
      <c r="BF10" s="254"/>
      <c r="BG10" s="254"/>
      <c r="BH10" s="254"/>
      <c r="BI10" s="254"/>
      <c r="BJ10" s="254"/>
      <c r="BK10" s="254"/>
      <c r="BL10" s="254"/>
      <c r="BM10" s="254"/>
      <c r="BN10" s="254"/>
      <c r="BO10" s="254"/>
      <c r="BP10" s="254"/>
      <c r="BQ10" s="263">
        <v>4</v>
      </c>
      <c r="BR10" s="264"/>
      <c r="BS10" s="1069"/>
      <c r="BT10" s="1070"/>
      <c r="BU10" s="1070"/>
      <c r="BV10" s="1070"/>
      <c r="BW10" s="1070"/>
      <c r="BX10" s="1070"/>
      <c r="BY10" s="1070"/>
      <c r="BZ10" s="1070"/>
      <c r="CA10" s="1070"/>
      <c r="CB10" s="1070"/>
      <c r="CC10" s="1070"/>
      <c r="CD10" s="1070"/>
      <c r="CE10" s="1070"/>
      <c r="CF10" s="1070"/>
      <c r="CG10" s="1071"/>
      <c r="CH10" s="1044"/>
      <c r="CI10" s="1045"/>
      <c r="CJ10" s="1045"/>
      <c r="CK10" s="1045"/>
      <c r="CL10" s="1046"/>
      <c r="CM10" s="1044"/>
      <c r="CN10" s="1045"/>
      <c r="CO10" s="1045"/>
      <c r="CP10" s="1045"/>
      <c r="CQ10" s="1046"/>
      <c r="CR10" s="1044"/>
      <c r="CS10" s="1045"/>
      <c r="CT10" s="1045"/>
      <c r="CU10" s="1045"/>
      <c r="CV10" s="1046"/>
      <c r="CW10" s="1044"/>
      <c r="CX10" s="1045"/>
      <c r="CY10" s="1045"/>
      <c r="CZ10" s="1045"/>
      <c r="DA10" s="1046"/>
      <c r="DB10" s="1044"/>
      <c r="DC10" s="1045"/>
      <c r="DD10" s="1045"/>
      <c r="DE10" s="1045"/>
      <c r="DF10" s="1046"/>
      <c r="DG10" s="1044"/>
      <c r="DH10" s="1045"/>
      <c r="DI10" s="1045"/>
      <c r="DJ10" s="1045"/>
      <c r="DK10" s="1046"/>
      <c r="DL10" s="1044"/>
      <c r="DM10" s="1045"/>
      <c r="DN10" s="1045"/>
      <c r="DO10" s="1045"/>
      <c r="DP10" s="1046"/>
      <c r="DQ10" s="1044"/>
      <c r="DR10" s="1045"/>
      <c r="DS10" s="1045"/>
      <c r="DT10" s="1045"/>
      <c r="DU10" s="1046"/>
      <c r="DV10" s="1047"/>
      <c r="DW10" s="1048"/>
      <c r="DX10" s="1048"/>
      <c r="DY10" s="1048"/>
      <c r="DZ10" s="1049"/>
      <c r="EA10" s="255"/>
    </row>
    <row r="11" spans="1:131" s="256" customFormat="1" ht="26.25" customHeight="1" x14ac:dyDescent="0.15">
      <c r="A11" s="262">
        <v>5</v>
      </c>
      <c r="B11" s="1086"/>
      <c r="C11" s="1087"/>
      <c r="D11" s="1087"/>
      <c r="E11" s="1087"/>
      <c r="F11" s="1087"/>
      <c r="G11" s="1087"/>
      <c r="H11" s="1087"/>
      <c r="I11" s="1087"/>
      <c r="J11" s="1087"/>
      <c r="K11" s="1087"/>
      <c r="L11" s="1087"/>
      <c r="M11" s="1087"/>
      <c r="N11" s="1087"/>
      <c r="O11" s="1087"/>
      <c r="P11" s="1088"/>
      <c r="Q11" s="1098"/>
      <c r="R11" s="1099"/>
      <c r="S11" s="1099"/>
      <c r="T11" s="1099"/>
      <c r="U11" s="1099"/>
      <c r="V11" s="1099"/>
      <c r="W11" s="1099"/>
      <c r="X11" s="1099"/>
      <c r="Y11" s="1099"/>
      <c r="Z11" s="1099"/>
      <c r="AA11" s="1099"/>
      <c r="AB11" s="1099"/>
      <c r="AC11" s="1099"/>
      <c r="AD11" s="1099"/>
      <c r="AE11" s="1100"/>
      <c r="AF11" s="1092"/>
      <c r="AG11" s="1093"/>
      <c r="AH11" s="1093"/>
      <c r="AI11" s="1093"/>
      <c r="AJ11" s="1094"/>
      <c r="AK11" s="1140"/>
      <c r="AL11" s="1141"/>
      <c r="AM11" s="1141"/>
      <c r="AN11" s="1141"/>
      <c r="AO11" s="1141"/>
      <c r="AP11" s="1141"/>
      <c r="AQ11" s="1141"/>
      <c r="AR11" s="1141"/>
      <c r="AS11" s="1141"/>
      <c r="AT11" s="1141"/>
      <c r="AU11" s="1138"/>
      <c r="AV11" s="1138"/>
      <c r="AW11" s="1138"/>
      <c r="AX11" s="1138"/>
      <c r="AY11" s="1139"/>
      <c r="AZ11" s="253"/>
      <c r="BA11" s="253"/>
      <c r="BB11" s="253"/>
      <c r="BC11" s="253"/>
      <c r="BD11" s="253"/>
      <c r="BE11" s="254"/>
      <c r="BF11" s="254"/>
      <c r="BG11" s="254"/>
      <c r="BH11" s="254"/>
      <c r="BI11" s="254"/>
      <c r="BJ11" s="254"/>
      <c r="BK11" s="254"/>
      <c r="BL11" s="254"/>
      <c r="BM11" s="254"/>
      <c r="BN11" s="254"/>
      <c r="BO11" s="254"/>
      <c r="BP11" s="254"/>
      <c r="BQ11" s="263">
        <v>5</v>
      </c>
      <c r="BR11" s="264"/>
      <c r="BS11" s="1069"/>
      <c r="BT11" s="1070"/>
      <c r="BU11" s="1070"/>
      <c r="BV11" s="1070"/>
      <c r="BW11" s="1070"/>
      <c r="BX11" s="1070"/>
      <c r="BY11" s="1070"/>
      <c r="BZ11" s="1070"/>
      <c r="CA11" s="1070"/>
      <c r="CB11" s="1070"/>
      <c r="CC11" s="1070"/>
      <c r="CD11" s="1070"/>
      <c r="CE11" s="1070"/>
      <c r="CF11" s="1070"/>
      <c r="CG11" s="1071"/>
      <c r="CH11" s="1044"/>
      <c r="CI11" s="1045"/>
      <c r="CJ11" s="1045"/>
      <c r="CK11" s="1045"/>
      <c r="CL11" s="1046"/>
      <c r="CM11" s="1044"/>
      <c r="CN11" s="1045"/>
      <c r="CO11" s="1045"/>
      <c r="CP11" s="1045"/>
      <c r="CQ11" s="1046"/>
      <c r="CR11" s="1044"/>
      <c r="CS11" s="1045"/>
      <c r="CT11" s="1045"/>
      <c r="CU11" s="1045"/>
      <c r="CV11" s="1046"/>
      <c r="CW11" s="1044"/>
      <c r="CX11" s="1045"/>
      <c r="CY11" s="1045"/>
      <c r="CZ11" s="1045"/>
      <c r="DA11" s="1046"/>
      <c r="DB11" s="1044"/>
      <c r="DC11" s="1045"/>
      <c r="DD11" s="1045"/>
      <c r="DE11" s="1045"/>
      <c r="DF11" s="1046"/>
      <c r="DG11" s="1044"/>
      <c r="DH11" s="1045"/>
      <c r="DI11" s="1045"/>
      <c r="DJ11" s="1045"/>
      <c r="DK11" s="1046"/>
      <c r="DL11" s="1044"/>
      <c r="DM11" s="1045"/>
      <c r="DN11" s="1045"/>
      <c r="DO11" s="1045"/>
      <c r="DP11" s="1046"/>
      <c r="DQ11" s="1044"/>
      <c r="DR11" s="1045"/>
      <c r="DS11" s="1045"/>
      <c r="DT11" s="1045"/>
      <c r="DU11" s="1046"/>
      <c r="DV11" s="1047"/>
      <c r="DW11" s="1048"/>
      <c r="DX11" s="1048"/>
      <c r="DY11" s="1048"/>
      <c r="DZ11" s="1049"/>
      <c r="EA11" s="255"/>
    </row>
    <row r="12" spans="1:131" s="256" customFormat="1" ht="26.25" customHeight="1" x14ac:dyDescent="0.15">
      <c r="A12" s="262">
        <v>6</v>
      </c>
      <c r="B12" s="1086"/>
      <c r="C12" s="1087"/>
      <c r="D12" s="1087"/>
      <c r="E12" s="1087"/>
      <c r="F12" s="1087"/>
      <c r="G12" s="1087"/>
      <c r="H12" s="1087"/>
      <c r="I12" s="1087"/>
      <c r="J12" s="1087"/>
      <c r="K12" s="1087"/>
      <c r="L12" s="1087"/>
      <c r="M12" s="1087"/>
      <c r="N12" s="1087"/>
      <c r="O12" s="1087"/>
      <c r="P12" s="1088"/>
      <c r="Q12" s="1098"/>
      <c r="R12" s="1099"/>
      <c r="S12" s="1099"/>
      <c r="T12" s="1099"/>
      <c r="U12" s="1099"/>
      <c r="V12" s="1099"/>
      <c r="W12" s="1099"/>
      <c r="X12" s="1099"/>
      <c r="Y12" s="1099"/>
      <c r="Z12" s="1099"/>
      <c r="AA12" s="1099"/>
      <c r="AB12" s="1099"/>
      <c r="AC12" s="1099"/>
      <c r="AD12" s="1099"/>
      <c r="AE12" s="1100"/>
      <c r="AF12" s="1092"/>
      <c r="AG12" s="1093"/>
      <c r="AH12" s="1093"/>
      <c r="AI12" s="1093"/>
      <c r="AJ12" s="1094"/>
      <c r="AK12" s="1140"/>
      <c r="AL12" s="1141"/>
      <c r="AM12" s="1141"/>
      <c r="AN12" s="1141"/>
      <c r="AO12" s="1141"/>
      <c r="AP12" s="1141"/>
      <c r="AQ12" s="1141"/>
      <c r="AR12" s="1141"/>
      <c r="AS12" s="1141"/>
      <c r="AT12" s="1141"/>
      <c r="AU12" s="1138"/>
      <c r="AV12" s="1138"/>
      <c r="AW12" s="1138"/>
      <c r="AX12" s="1138"/>
      <c r="AY12" s="1139"/>
      <c r="AZ12" s="253"/>
      <c r="BA12" s="253"/>
      <c r="BB12" s="253"/>
      <c r="BC12" s="253"/>
      <c r="BD12" s="253"/>
      <c r="BE12" s="254"/>
      <c r="BF12" s="254"/>
      <c r="BG12" s="254"/>
      <c r="BH12" s="254"/>
      <c r="BI12" s="254"/>
      <c r="BJ12" s="254"/>
      <c r="BK12" s="254"/>
      <c r="BL12" s="254"/>
      <c r="BM12" s="254"/>
      <c r="BN12" s="254"/>
      <c r="BO12" s="254"/>
      <c r="BP12" s="254"/>
      <c r="BQ12" s="263">
        <v>6</v>
      </c>
      <c r="BR12" s="264"/>
      <c r="BS12" s="1069"/>
      <c r="BT12" s="1070"/>
      <c r="BU12" s="1070"/>
      <c r="BV12" s="1070"/>
      <c r="BW12" s="1070"/>
      <c r="BX12" s="1070"/>
      <c r="BY12" s="1070"/>
      <c r="BZ12" s="1070"/>
      <c r="CA12" s="1070"/>
      <c r="CB12" s="1070"/>
      <c r="CC12" s="1070"/>
      <c r="CD12" s="1070"/>
      <c r="CE12" s="1070"/>
      <c r="CF12" s="1070"/>
      <c r="CG12" s="1071"/>
      <c r="CH12" s="1044"/>
      <c r="CI12" s="1045"/>
      <c r="CJ12" s="1045"/>
      <c r="CK12" s="1045"/>
      <c r="CL12" s="1046"/>
      <c r="CM12" s="1044"/>
      <c r="CN12" s="1045"/>
      <c r="CO12" s="1045"/>
      <c r="CP12" s="1045"/>
      <c r="CQ12" s="1046"/>
      <c r="CR12" s="1044"/>
      <c r="CS12" s="1045"/>
      <c r="CT12" s="1045"/>
      <c r="CU12" s="1045"/>
      <c r="CV12" s="1046"/>
      <c r="CW12" s="1044"/>
      <c r="CX12" s="1045"/>
      <c r="CY12" s="1045"/>
      <c r="CZ12" s="1045"/>
      <c r="DA12" s="1046"/>
      <c r="DB12" s="1044"/>
      <c r="DC12" s="1045"/>
      <c r="DD12" s="1045"/>
      <c r="DE12" s="1045"/>
      <c r="DF12" s="1046"/>
      <c r="DG12" s="1044"/>
      <c r="DH12" s="1045"/>
      <c r="DI12" s="1045"/>
      <c r="DJ12" s="1045"/>
      <c r="DK12" s="1046"/>
      <c r="DL12" s="1044"/>
      <c r="DM12" s="1045"/>
      <c r="DN12" s="1045"/>
      <c r="DO12" s="1045"/>
      <c r="DP12" s="1046"/>
      <c r="DQ12" s="1044"/>
      <c r="DR12" s="1045"/>
      <c r="DS12" s="1045"/>
      <c r="DT12" s="1045"/>
      <c r="DU12" s="1046"/>
      <c r="DV12" s="1047"/>
      <c r="DW12" s="1048"/>
      <c r="DX12" s="1048"/>
      <c r="DY12" s="1048"/>
      <c r="DZ12" s="1049"/>
      <c r="EA12" s="255"/>
    </row>
    <row r="13" spans="1:131" s="256" customFormat="1" ht="26.25" customHeight="1" x14ac:dyDescent="0.15">
      <c r="A13" s="262">
        <v>7</v>
      </c>
      <c r="B13" s="1086"/>
      <c r="C13" s="1087"/>
      <c r="D13" s="1087"/>
      <c r="E13" s="1087"/>
      <c r="F13" s="1087"/>
      <c r="G13" s="1087"/>
      <c r="H13" s="1087"/>
      <c r="I13" s="1087"/>
      <c r="J13" s="1087"/>
      <c r="K13" s="1087"/>
      <c r="L13" s="1087"/>
      <c r="M13" s="1087"/>
      <c r="N13" s="1087"/>
      <c r="O13" s="1087"/>
      <c r="P13" s="1088"/>
      <c r="Q13" s="1098"/>
      <c r="R13" s="1099"/>
      <c r="S13" s="1099"/>
      <c r="T13" s="1099"/>
      <c r="U13" s="1099"/>
      <c r="V13" s="1099"/>
      <c r="W13" s="1099"/>
      <c r="X13" s="1099"/>
      <c r="Y13" s="1099"/>
      <c r="Z13" s="1099"/>
      <c r="AA13" s="1099"/>
      <c r="AB13" s="1099"/>
      <c r="AC13" s="1099"/>
      <c r="AD13" s="1099"/>
      <c r="AE13" s="1100"/>
      <c r="AF13" s="1092"/>
      <c r="AG13" s="1093"/>
      <c r="AH13" s="1093"/>
      <c r="AI13" s="1093"/>
      <c r="AJ13" s="1094"/>
      <c r="AK13" s="1140"/>
      <c r="AL13" s="1141"/>
      <c r="AM13" s="1141"/>
      <c r="AN13" s="1141"/>
      <c r="AO13" s="1141"/>
      <c r="AP13" s="1141"/>
      <c r="AQ13" s="1141"/>
      <c r="AR13" s="1141"/>
      <c r="AS13" s="1141"/>
      <c r="AT13" s="1141"/>
      <c r="AU13" s="1138"/>
      <c r="AV13" s="1138"/>
      <c r="AW13" s="1138"/>
      <c r="AX13" s="1138"/>
      <c r="AY13" s="1139"/>
      <c r="AZ13" s="253"/>
      <c r="BA13" s="253"/>
      <c r="BB13" s="253"/>
      <c r="BC13" s="253"/>
      <c r="BD13" s="253"/>
      <c r="BE13" s="254"/>
      <c r="BF13" s="254"/>
      <c r="BG13" s="254"/>
      <c r="BH13" s="254"/>
      <c r="BI13" s="254"/>
      <c r="BJ13" s="254"/>
      <c r="BK13" s="254"/>
      <c r="BL13" s="254"/>
      <c r="BM13" s="254"/>
      <c r="BN13" s="254"/>
      <c r="BO13" s="254"/>
      <c r="BP13" s="254"/>
      <c r="BQ13" s="263">
        <v>7</v>
      </c>
      <c r="BR13" s="264"/>
      <c r="BS13" s="1069"/>
      <c r="BT13" s="1070"/>
      <c r="BU13" s="1070"/>
      <c r="BV13" s="1070"/>
      <c r="BW13" s="1070"/>
      <c r="BX13" s="1070"/>
      <c r="BY13" s="1070"/>
      <c r="BZ13" s="1070"/>
      <c r="CA13" s="1070"/>
      <c r="CB13" s="1070"/>
      <c r="CC13" s="1070"/>
      <c r="CD13" s="1070"/>
      <c r="CE13" s="1070"/>
      <c r="CF13" s="1070"/>
      <c r="CG13" s="1071"/>
      <c r="CH13" s="1044"/>
      <c r="CI13" s="1045"/>
      <c r="CJ13" s="1045"/>
      <c r="CK13" s="1045"/>
      <c r="CL13" s="1046"/>
      <c r="CM13" s="1044"/>
      <c r="CN13" s="1045"/>
      <c r="CO13" s="1045"/>
      <c r="CP13" s="1045"/>
      <c r="CQ13" s="1046"/>
      <c r="CR13" s="1044"/>
      <c r="CS13" s="1045"/>
      <c r="CT13" s="1045"/>
      <c r="CU13" s="1045"/>
      <c r="CV13" s="1046"/>
      <c r="CW13" s="1044"/>
      <c r="CX13" s="1045"/>
      <c r="CY13" s="1045"/>
      <c r="CZ13" s="1045"/>
      <c r="DA13" s="1046"/>
      <c r="DB13" s="1044"/>
      <c r="DC13" s="1045"/>
      <c r="DD13" s="1045"/>
      <c r="DE13" s="1045"/>
      <c r="DF13" s="1046"/>
      <c r="DG13" s="1044"/>
      <c r="DH13" s="1045"/>
      <c r="DI13" s="1045"/>
      <c r="DJ13" s="1045"/>
      <c r="DK13" s="1046"/>
      <c r="DL13" s="1044"/>
      <c r="DM13" s="1045"/>
      <c r="DN13" s="1045"/>
      <c r="DO13" s="1045"/>
      <c r="DP13" s="1046"/>
      <c r="DQ13" s="1044"/>
      <c r="DR13" s="1045"/>
      <c r="DS13" s="1045"/>
      <c r="DT13" s="1045"/>
      <c r="DU13" s="1046"/>
      <c r="DV13" s="1047"/>
      <c r="DW13" s="1048"/>
      <c r="DX13" s="1048"/>
      <c r="DY13" s="1048"/>
      <c r="DZ13" s="1049"/>
      <c r="EA13" s="255"/>
    </row>
    <row r="14" spans="1:131" s="256" customFormat="1" ht="26.25" customHeight="1" x14ac:dyDescent="0.15">
      <c r="A14" s="262">
        <v>8</v>
      </c>
      <c r="B14" s="1086"/>
      <c r="C14" s="1087"/>
      <c r="D14" s="1087"/>
      <c r="E14" s="1087"/>
      <c r="F14" s="1087"/>
      <c r="G14" s="1087"/>
      <c r="H14" s="1087"/>
      <c r="I14" s="1087"/>
      <c r="J14" s="1087"/>
      <c r="K14" s="1087"/>
      <c r="L14" s="1087"/>
      <c r="M14" s="1087"/>
      <c r="N14" s="1087"/>
      <c r="O14" s="1087"/>
      <c r="P14" s="1088"/>
      <c r="Q14" s="1098"/>
      <c r="R14" s="1099"/>
      <c r="S14" s="1099"/>
      <c r="T14" s="1099"/>
      <c r="U14" s="1099"/>
      <c r="V14" s="1099"/>
      <c r="W14" s="1099"/>
      <c r="X14" s="1099"/>
      <c r="Y14" s="1099"/>
      <c r="Z14" s="1099"/>
      <c r="AA14" s="1099"/>
      <c r="AB14" s="1099"/>
      <c r="AC14" s="1099"/>
      <c r="AD14" s="1099"/>
      <c r="AE14" s="1100"/>
      <c r="AF14" s="1092"/>
      <c r="AG14" s="1093"/>
      <c r="AH14" s="1093"/>
      <c r="AI14" s="1093"/>
      <c r="AJ14" s="1094"/>
      <c r="AK14" s="1140"/>
      <c r="AL14" s="1141"/>
      <c r="AM14" s="1141"/>
      <c r="AN14" s="1141"/>
      <c r="AO14" s="1141"/>
      <c r="AP14" s="1141"/>
      <c r="AQ14" s="1141"/>
      <c r="AR14" s="1141"/>
      <c r="AS14" s="1141"/>
      <c r="AT14" s="1141"/>
      <c r="AU14" s="1138"/>
      <c r="AV14" s="1138"/>
      <c r="AW14" s="1138"/>
      <c r="AX14" s="1138"/>
      <c r="AY14" s="1139"/>
      <c r="AZ14" s="253"/>
      <c r="BA14" s="253"/>
      <c r="BB14" s="253"/>
      <c r="BC14" s="253"/>
      <c r="BD14" s="253"/>
      <c r="BE14" s="254"/>
      <c r="BF14" s="254"/>
      <c r="BG14" s="254"/>
      <c r="BH14" s="254"/>
      <c r="BI14" s="254"/>
      <c r="BJ14" s="254"/>
      <c r="BK14" s="254"/>
      <c r="BL14" s="254"/>
      <c r="BM14" s="254"/>
      <c r="BN14" s="254"/>
      <c r="BO14" s="254"/>
      <c r="BP14" s="254"/>
      <c r="BQ14" s="263">
        <v>8</v>
      </c>
      <c r="BR14" s="264"/>
      <c r="BS14" s="1069"/>
      <c r="BT14" s="1070"/>
      <c r="BU14" s="1070"/>
      <c r="BV14" s="1070"/>
      <c r="BW14" s="1070"/>
      <c r="BX14" s="1070"/>
      <c r="BY14" s="1070"/>
      <c r="BZ14" s="1070"/>
      <c r="CA14" s="1070"/>
      <c r="CB14" s="1070"/>
      <c r="CC14" s="1070"/>
      <c r="CD14" s="1070"/>
      <c r="CE14" s="1070"/>
      <c r="CF14" s="1070"/>
      <c r="CG14" s="1071"/>
      <c r="CH14" s="1044"/>
      <c r="CI14" s="1045"/>
      <c r="CJ14" s="1045"/>
      <c r="CK14" s="1045"/>
      <c r="CL14" s="1046"/>
      <c r="CM14" s="1044"/>
      <c r="CN14" s="1045"/>
      <c r="CO14" s="1045"/>
      <c r="CP14" s="1045"/>
      <c r="CQ14" s="1046"/>
      <c r="CR14" s="1044"/>
      <c r="CS14" s="1045"/>
      <c r="CT14" s="1045"/>
      <c r="CU14" s="1045"/>
      <c r="CV14" s="1046"/>
      <c r="CW14" s="1044"/>
      <c r="CX14" s="1045"/>
      <c r="CY14" s="1045"/>
      <c r="CZ14" s="1045"/>
      <c r="DA14" s="1046"/>
      <c r="DB14" s="1044"/>
      <c r="DC14" s="1045"/>
      <c r="DD14" s="1045"/>
      <c r="DE14" s="1045"/>
      <c r="DF14" s="1046"/>
      <c r="DG14" s="1044"/>
      <c r="DH14" s="1045"/>
      <c r="DI14" s="1045"/>
      <c r="DJ14" s="1045"/>
      <c r="DK14" s="1046"/>
      <c r="DL14" s="1044"/>
      <c r="DM14" s="1045"/>
      <c r="DN14" s="1045"/>
      <c r="DO14" s="1045"/>
      <c r="DP14" s="1046"/>
      <c r="DQ14" s="1044"/>
      <c r="DR14" s="1045"/>
      <c r="DS14" s="1045"/>
      <c r="DT14" s="1045"/>
      <c r="DU14" s="1046"/>
      <c r="DV14" s="1047"/>
      <c r="DW14" s="1048"/>
      <c r="DX14" s="1048"/>
      <c r="DY14" s="1048"/>
      <c r="DZ14" s="1049"/>
      <c r="EA14" s="255"/>
    </row>
    <row r="15" spans="1:131" s="256" customFormat="1" ht="26.25" customHeight="1" x14ac:dyDescent="0.15">
      <c r="A15" s="262">
        <v>9</v>
      </c>
      <c r="B15" s="1086"/>
      <c r="C15" s="1087"/>
      <c r="D15" s="1087"/>
      <c r="E15" s="1087"/>
      <c r="F15" s="1087"/>
      <c r="G15" s="1087"/>
      <c r="H15" s="1087"/>
      <c r="I15" s="1087"/>
      <c r="J15" s="1087"/>
      <c r="K15" s="1087"/>
      <c r="L15" s="1087"/>
      <c r="M15" s="1087"/>
      <c r="N15" s="1087"/>
      <c r="O15" s="1087"/>
      <c r="P15" s="1088"/>
      <c r="Q15" s="1098"/>
      <c r="R15" s="1099"/>
      <c r="S15" s="1099"/>
      <c r="T15" s="1099"/>
      <c r="U15" s="1099"/>
      <c r="V15" s="1099"/>
      <c r="W15" s="1099"/>
      <c r="X15" s="1099"/>
      <c r="Y15" s="1099"/>
      <c r="Z15" s="1099"/>
      <c r="AA15" s="1099"/>
      <c r="AB15" s="1099"/>
      <c r="AC15" s="1099"/>
      <c r="AD15" s="1099"/>
      <c r="AE15" s="1100"/>
      <c r="AF15" s="1092"/>
      <c r="AG15" s="1093"/>
      <c r="AH15" s="1093"/>
      <c r="AI15" s="1093"/>
      <c r="AJ15" s="1094"/>
      <c r="AK15" s="1140"/>
      <c r="AL15" s="1141"/>
      <c r="AM15" s="1141"/>
      <c r="AN15" s="1141"/>
      <c r="AO15" s="1141"/>
      <c r="AP15" s="1141"/>
      <c r="AQ15" s="1141"/>
      <c r="AR15" s="1141"/>
      <c r="AS15" s="1141"/>
      <c r="AT15" s="1141"/>
      <c r="AU15" s="1138"/>
      <c r="AV15" s="1138"/>
      <c r="AW15" s="1138"/>
      <c r="AX15" s="1138"/>
      <c r="AY15" s="1139"/>
      <c r="AZ15" s="253"/>
      <c r="BA15" s="253"/>
      <c r="BB15" s="253"/>
      <c r="BC15" s="253"/>
      <c r="BD15" s="253"/>
      <c r="BE15" s="254"/>
      <c r="BF15" s="254"/>
      <c r="BG15" s="254"/>
      <c r="BH15" s="254"/>
      <c r="BI15" s="254"/>
      <c r="BJ15" s="254"/>
      <c r="BK15" s="254"/>
      <c r="BL15" s="254"/>
      <c r="BM15" s="254"/>
      <c r="BN15" s="254"/>
      <c r="BO15" s="254"/>
      <c r="BP15" s="254"/>
      <c r="BQ15" s="263">
        <v>9</v>
      </c>
      <c r="BR15" s="264"/>
      <c r="BS15" s="1069"/>
      <c r="BT15" s="1070"/>
      <c r="BU15" s="1070"/>
      <c r="BV15" s="1070"/>
      <c r="BW15" s="1070"/>
      <c r="BX15" s="1070"/>
      <c r="BY15" s="1070"/>
      <c r="BZ15" s="1070"/>
      <c r="CA15" s="1070"/>
      <c r="CB15" s="1070"/>
      <c r="CC15" s="1070"/>
      <c r="CD15" s="1070"/>
      <c r="CE15" s="1070"/>
      <c r="CF15" s="1070"/>
      <c r="CG15" s="1071"/>
      <c r="CH15" s="1044"/>
      <c r="CI15" s="1045"/>
      <c r="CJ15" s="1045"/>
      <c r="CK15" s="1045"/>
      <c r="CL15" s="1046"/>
      <c r="CM15" s="1044"/>
      <c r="CN15" s="1045"/>
      <c r="CO15" s="1045"/>
      <c r="CP15" s="1045"/>
      <c r="CQ15" s="1046"/>
      <c r="CR15" s="1044"/>
      <c r="CS15" s="1045"/>
      <c r="CT15" s="1045"/>
      <c r="CU15" s="1045"/>
      <c r="CV15" s="1046"/>
      <c r="CW15" s="1044"/>
      <c r="CX15" s="1045"/>
      <c r="CY15" s="1045"/>
      <c r="CZ15" s="1045"/>
      <c r="DA15" s="1046"/>
      <c r="DB15" s="1044"/>
      <c r="DC15" s="1045"/>
      <c r="DD15" s="1045"/>
      <c r="DE15" s="1045"/>
      <c r="DF15" s="1046"/>
      <c r="DG15" s="1044"/>
      <c r="DH15" s="1045"/>
      <c r="DI15" s="1045"/>
      <c r="DJ15" s="1045"/>
      <c r="DK15" s="1046"/>
      <c r="DL15" s="1044"/>
      <c r="DM15" s="1045"/>
      <c r="DN15" s="1045"/>
      <c r="DO15" s="1045"/>
      <c r="DP15" s="1046"/>
      <c r="DQ15" s="1044"/>
      <c r="DR15" s="1045"/>
      <c r="DS15" s="1045"/>
      <c r="DT15" s="1045"/>
      <c r="DU15" s="1046"/>
      <c r="DV15" s="1047"/>
      <c r="DW15" s="1048"/>
      <c r="DX15" s="1048"/>
      <c r="DY15" s="1048"/>
      <c r="DZ15" s="1049"/>
      <c r="EA15" s="255"/>
    </row>
    <row r="16" spans="1:131" s="256" customFormat="1" ht="26.25" customHeight="1" x14ac:dyDescent="0.15">
      <c r="A16" s="262">
        <v>10</v>
      </c>
      <c r="B16" s="1086"/>
      <c r="C16" s="1087"/>
      <c r="D16" s="1087"/>
      <c r="E16" s="1087"/>
      <c r="F16" s="1087"/>
      <c r="G16" s="1087"/>
      <c r="H16" s="1087"/>
      <c r="I16" s="1087"/>
      <c r="J16" s="1087"/>
      <c r="K16" s="1087"/>
      <c r="L16" s="1087"/>
      <c r="M16" s="1087"/>
      <c r="N16" s="1087"/>
      <c r="O16" s="1087"/>
      <c r="P16" s="1088"/>
      <c r="Q16" s="1098"/>
      <c r="R16" s="1099"/>
      <c r="S16" s="1099"/>
      <c r="T16" s="1099"/>
      <c r="U16" s="1099"/>
      <c r="V16" s="1099"/>
      <c r="W16" s="1099"/>
      <c r="X16" s="1099"/>
      <c r="Y16" s="1099"/>
      <c r="Z16" s="1099"/>
      <c r="AA16" s="1099"/>
      <c r="AB16" s="1099"/>
      <c r="AC16" s="1099"/>
      <c r="AD16" s="1099"/>
      <c r="AE16" s="1100"/>
      <c r="AF16" s="1092"/>
      <c r="AG16" s="1093"/>
      <c r="AH16" s="1093"/>
      <c r="AI16" s="1093"/>
      <c r="AJ16" s="1094"/>
      <c r="AK16" s="1140"/>
      <c r="AL16" s="1141"/>
      <c r="AM16" s="1141"/>
      <c r="AN16" s="1141"/>
      <c r="AO16" s="1141"/>
      <c r="AP16" s="1141"/>
      <c r="AQ16" s="1141"/>
      <c r="AR16" s="1141"/>
      <c r="AS16" s="1141"/>
      <c r="AT16" s="1141"/>
      <c r="AU16" s="1138"/>
      <c r="AV16" s="1138"/>
      <c r="AW16" s="1138"/>
      <c r="AX16" s="1138"/>
      <c r="AY16" s="1139"/>
      <c r="AZ16" s="253"/>
      <c r="BA16" s="253"/>
      <c r="BB16" s="253"/>
      <c r="BC16" s="253"/>
      <c r="BD16" s="253"/>
      <c r="BE16" s="254"/>
      <c r="BF16" s="254"/>
      <c r="BG16" s="254"/>
      <c r="BH16" s="254"/>
      <c r="BI16" s="254"/>
      <c r="BJ16" s="254"/>
      <c r="BK16" s="254"/>
      <c r="BL16" s="254"/>
      <c r="BM16" s="254"/>
      <c r="BN16" s="254"/>
      <c r="BO16" s="254"/>
      <c r="BP16" s="254"/>
      <c r="BQ16" s="263">
        <v>10</v>
      </c>
      <c r="BR16" s="264"/>
      <c r="BS16" s="1069"/>
      <c r="BT16" s="1070"/>
      <c r="BU16" s="1070"/>
      <c r="BV16" s="1070"/>
      <c r="BW16" s="1070"/>
      <c r="BX16" s="1070"/>
      <c r="BY16" s="1070"/>
      <c r="BZ16" s="1070"/>
      <c r="CA16" s="1070"/>
      <c r="CB16" s="1070"/>
      <c r="CC16" s="1070"/>
      <c r="CD16" s="1070"/>
      <c r="CE16" s="1070"/>
      <c r="CF16" s="1070"/>
      <c r="CG16" s="1071"/>
      <c r="CH16" s="1044"/>
      <c r="CI16" s="1045"/>
      <c r="CJ16" s="1045"/>
      <c r="CK16" s="1045"/>
      <c r="CL16" s="1046"/>
      <c r="CM16" s="1044"/>
      <c r="CN16" s="1045"/>
      <c r="CO16" s="1045"/>
      <c r="CP16" s="1045"/>
      <c r="CQ16" s="1046"/>
      <c r="CR16" s="1044"/>
      <c r="CS16" s="1045"/>
      <c r="CT16" s="1045"/>
      <c r="CU16" s="1045"/>
      <c r="CV16" s="1046"/>
      <c r="CW16" s="1044"/>
      <c r="CX16" s="1045"/>
      <c r="CY16" s="1045"/>
      <c r="CZ16" s="1045"/>
      <c r="DA16" s="1046"/>
      <c r="DB16" s="1044"/>
      <c r="DC16" s="1045"/>
      <c r="DD16" s="1045"/>
      <c r="DE16" s="1045"/>
      <c r="DF16" s="1046"/>
      <c r="DG16" s="1044"/>
      <c r="DH16" s="1045"/>
      <c r="DI16" s="1045"/>
      <c r="DJ16" s="1045"/>
      <c r="DK16" s="1046"/>
      <c r="DL16" s="1044"/>
      <c r="DM16" s="1045"/>
      <c r="DN16" s="1045"/>
      <c r="DO16" s="1045"/>
      <c r="DP16" s="1046"/>
      <c r="DQ16" s="1044"/>
      <c r="DR16" s="1045"/>
      <c r="DS16" s="1045"/>
      <c r="DT16" s="1045"/>
      <c r="DU16" s="1046"/>
      <c r="DV16" s="1047"/>
      <c r="DW16" s="1048"/>
      <c r="DX16" s="1048"/>
      <c r="DY16" s="1048"/>
      <c r="DZ16" s="1049"/>
      <c r="EA16" s="255"/>
    </row>
    <row r="17" spans="1:131" s="256" customFormat="1" ht="26.25" customHeight="1" x14ac:dyDescent="0.15">
      <c r="A17" s="262">
        <v>11</v>
      </c>
      <c r="B17" s="1086"/>
      <c r="C17" s="1087"/>
      <c r="D17" s="1087"/>
      <c r="E17" s="1087"/>
      <c r="F17" s="1087"/>
      <c r="G17" s="1087"/>
      <c r="H17" s="1087"/>
      <c r="I17" s="1087"/>
      <c r="J17" s="1087"/>
      <c r="K17" s="1087"/>
      <c r="L17" s="1087"/>
      <c r="M17" s="1087"/>
      <c r="N17" s="1087"/>
      <c r="O17" s="1087"/>
      <c r="P17" s="1088"/>
      <c r="Q17" s="1098"/>
      <c r="R17" s="1099"/>
      <c r="S17" s="1099"/>
      <c r="T17" s="1099"/>
      <c r="U17" s="1099"/>
      <c r="V17" s="1099"/>
      <c r="W17" s="1099"/>
      <c r="X17" s="1099"/>
      <c r="Y17" s="1099"/>
      <c r="Z17" s="1099"/>
      <c r="AA17" s="1099"/>
      <c r="AB17" s="1099"/>
      <c r="AC17" s="1099"/>
      <c r="AD17" s="1099"/>
      <c r="AE17" s="1100"/>
      <c r="AF17" s="1092"/>
      <c r="AG17" s="1093"/>
      <c r="AH17" s="1093"/>
      <c r="AI17" s="1093"/>
      <c r="AJ17" s="1094"/>
      <c r="AK17" s="1140"/>
      <c r="AL17" s="1141"/>
      <c r="AM17" s="1141"/>
      <c r="AN17" s="1141"/>
      <c r="AO17" s="1141"/>
      <c r="AP17" s="1141"/>
      <c r="AQ17" s="1141"/>
      <c r="AR17" s="1141"/>
      <c r="AS17" s="1141"/>
      <c r="AT17" s="1141"/>
      <c r="AU17" s="1138"/>
      <c r="AV17" s="1138"/>
      <c r="AW17" s="1138"/>
      <c r="AX17" s="1138"/>
      <c r="AY17" s="1139"/>
      <c r="AZ17" s="253"/>
      <c r="BA17" s="253"/>
      <c r="BB17" s="253"/>
      <c r="BC17" s="253"/>
      <c r="BD17" s="253"/>
      <c r="BE17" s="254"/>
      <c r="BF17" s="254"/>
      <c r="BG17" s="254"/>
      <c r="BH17" s="254"/>
      <c r="BI17" s="254"/>
      <c r="BJ17" s="254"/>
      <c r="BK17" s="254"/>
      <c r="BL17" s="254"/>
      <c r="BM17" s="254"/>
      <c r="BN17" s="254"/>
      <c r="BO17" s="254"/>
      <c r="BP17" s="254"/>
      <c r="BQ17" s="263">
        <v>11</v>
      </c>
      <c r="BR17" s="264"/>
      <c r="BS17" s="1069"/>
      <c r="BT17" s="1070"/>
      <c r="BU17" s="1070"/>
      <c r="BV17" s="1070"/>
      <c r="BW17" s="1070"/>
      <c r="BX17" s="1070"/>
      <c r="BY17" s="1070"/>
      <c r="BZ17" s="1070"/>
      <c r="CA17" s="1070"/>
      <c r="CB17" s="1070"/>
      <c r="CC17" s="1070"/>
      <c r="CD17" s="1070"/>
      <c r="CE17" s="1070"/>
      <c r="CF17" s="1070"/>
      <c r="CG17" s="1071"/>
      <c r="CH17" s="1044"/>
      <c r="CI17" s="1045"/>
      <c r="CJ17" s="1045"/>
      <c r="CK17" s="1045"/>
      <c r="CL17" s="1046"/>
      <c r="CM17" s="1044"/>
      <c r="CN17" s="1045"/>
      <c r="CO17" s="1045"/>
      <c r="CP17" s="1045"/>
      <c r="CQ17" s="1046"/>
      <c r="CR17" s="1044"/>
      <c r="CS17" s="1045"/>
      <c r="CT17" s="1045"/>
      <c r="CU17" s="1045"/>
      <c r="CV17" s="1046"/>
      <c r="CW17" s="1044"/>
      <c r="CX17" s="1045"/>
      <c r="CY17" s="1045"/>
      <c r="CZ17" s="1045"/>
      <c r="DA17" s="1046"/>
      <c r="DB17" s="1044"/>
      <c r="DC17" s="1045"/>
      <c r="DD17" s="1045"/>
      <c r="DE17" s="1045"/>
      <c r="DF17" s="1046"/>
      <c r="DG17" s="1044"/>
      <c r="DH17" s="1045"/>
      <c r="DI17" s="1045"/>
      <c r="DJ17" s="1045"/>
      <c r="DK17" s="1046"/>
      <c r="DL17" s="1044"/>
      <c r="DM17" s="1045"/>
      <c r="DN17" s="1045"/>
      <c r="DO17" s="1045"/>
      <c r="DP17" s="1046"/>
      <c r="DQ17" s="1044"/>
      <c r="DR17" s="1045"/>
      <c r="DS17" s="1045"/>
      <c r="DT17" s="1045"/>
      <c r="DU17" s="1046"/>
      <c r="DV17" s="1047"/>
      <c r="DW17" s="1048"/>
      <c r="DX17" s="1048"/>
      <c r="DY17" s="1048"/>
      <c r="DZ17" s="1049"/>
      <c r="EA17" s="255"/>
    </row>
    <row r="18" spans="1:131" s="256" customFormat="1" ht="26.25" customHeight="1" x14ac:dyDescent="0.15">
      <c r="A18" s="262">
        <v>12</v>
      </c>
      <c r="B18" s="1086"/>
      <c r="C18" s="1087"/>
      <c r="D18" s="1087"/>
      <c r="E18" s="1087"/>
      <c r="F18" s="1087"/>
      <c r="G18" s="1087"/>
      <c r="H18" s="1087"/>
      <c r="I18" s="1087"/>
      <c r="J18" s="1087"/>
      <c r="K18" s="1087"/>
      <c r="L18" s="1087"/>
      <c r="M18" s="1087"/>
      <c r="N18" s="1087"/>
      <c r="O18" s="1087"/>
      <c r="P18" s="1088"/>
      <c r="Q18" s="1098"/>
      <c r="R18" s="1099"/>
      <c r="S18" s="1099"/>
      <c r="T18" s="1099"/>
      <c r="U18" s="1099"/>
      <c r="V18" s="1099"/>
      <c r="W18" s="1099"/>
      <c r="X18" s="1099"/>
      <c r="Y18" s="1099"/>
      <c r="Z18" s="1099"/>
      <c r="AA18" s="1099"/>
      <c r="AB18" s="1099"/>
      <c r="AC18" s="1099"/>
      <c r="AD18" s="1099"/>
      <c r="AE18" s="1100"/>
      <c r="AF18" s="1092"/>
      <c r="AG18" s="1093"/>
      <c r="AH18" s="1093"/>
      <c r="AI18" s="1093"/>
      <c r="AJ18" s="1094"/>
      <c r="AK18" s="1140"/>
      <c r="AL18" s="1141"/>
      <c r="AM18" s="1141"/>
      <c r="AN18" s="1141"/>
      <c r="AO18" s="1141"/>
      <c r="AP18" s="1141"/>
      <c r="AQ18" s="1141"/>
      <c r="AR18" s="1141"/>
      <c r="AS18" s="1141"/>
      <c r="AT18" s="1141"/>
      <c r="AU18" s="1138"/>
      <c r="AV18" s="1138"/>
      <c r="AW18" s="1138"/>
      <c r="AX18" s="1138"/>
      <c r="AY18" s="1139"/>
      <c r="AZ18" s="253"/>
      <c r="BA18" s="253"/>
      <c r="BB18" s="253"/>
      <c r="BC18" s="253"/>
      <c r="BD18" s="253"/>
      <c r="BE18" s="254"/>
      <c r="BF18" s="254"/>
      <c r="BG18" s="254"/>
      <c r="BH18" s="254"/>
      <c r="BI18" s="254"/>
      <c r="BJ18" s="254"/>
      <c r="BK18" s="254"/>
      <c r="BL18" s="254"/>
      <c r="BM18" s="254"/>
      <c r="BN18" s="254"/>
      <c r="BO18" s="254"/>
      <c r="BP18" s="254"/>
      <c r="BQ18" s="263">
        <v>12</v>
      </c>
      <c r="BR18" s="264"/>
      <c r="BS18" s="1069"/>
      <c r="BT18" s="1070"/>
      <c r="BU18" s="1070"/>
      <c r="BV18" s="1070"/>
      <c r="BW18" s="1070"/>
      <c r="BX18" s="1070"/>
      <c r="BY18" s="1070"/>
      <c r="BZ18" s="1070"/>
      <c r="CA18" s="1070"/>
      <c r="CB18" s="1070"/>
      <c r="CC18" s="1070"/>
      <c r="CD18" s="1070"/>
      <c r="CE18" s="1070"/>
      <c r="CF18" s="1070"/>
      <c r="CG18" s="1071"/>
      <c r="CH18" s="1044"/>
      <c r="CI18" s="1045"/>
      <c r="CJ18" s="1045"/>
      <c r="CK18" s="1045"/>
      <c r="CL18" s="1046"/>
      <c r="CM18" s="1044"/>
      <c r="CN18" s="1045"/>
      <c r="CO18" s="1045"/>
      <c r="CP18" s="1045"/>
      <c r="CQ18" s="1046"/>
      <c r="CR18" s="1044"/>
      <c r="CS18" s="1045"/>
      <c r="CT18" s="1045"/>
      <c r="CU18" s="1045"/>
      <c r="CV18" s="1046"/>
      <c r="CW18" s="1044"/>
      <c r="CX18" s="1045"/>
      <c r="CY18" s="1045"/>
      <c r="CZ18" s="1045"/>
      <c r="DA18" s="1046"/>
      <c r="DB18" s="1044"/>
      <c r="DC18" s="1045"/>
      <c r="DD18" s="1045"/>
      <c r="DE18" s="1045"/>
      <c r="DF18" s="1046"/>
      <c r="DG18" s="1044"/>
      <c r="DH18" s="1045"/>
      <c r="DI18" s="1045"/>
      <c r="DJ18" s="1045"/>
      <c r="DK18" s="1046"/>
      <c r="DL18" s="1044"/>
      <c r="DM18" s="1045"/>
      <c r="DN18" s="1045"/>
      <c r="DO18" s="1045"/>
      <c r="DP18" s="1046"/>
      <c r="DQ18" s="1044"/>
      <c r="DR18" s="1045"/>
      <c r="DS18" s="1045"/>
      <c r="DT18" s="1045"/>
      <c r="DU18" s="1046"/>
      <c r="DV18" s="1047"/>
      <c r="DW18" s="1048"/>
      <c r="DX18" s="1048"/>
      <c r="DY18" s="1048"/>
      <c r="DZ18" s="1049"/>
      <c r="EA18" s="255"/>
    </row>
    <row r="19" spans="1:131" s="256" customFormat="1" ht="26.25" customHeight="1" x14ac:dyDescent="0.15">
      <c r="A19" s="262">
        <v>13</v>
      </c>
      <c r="B19" s="1086"/>
      <c r="C19" s="1087"/>
      <c r="D19" s="1087"/>
      <c r="E19" s="1087"/>
      <c r="F19" s="1087"/>
      <c r="G19" s="1087"/>
      <c r="H19" s="1087"/>
      <c r="I19" s="1087"/>
      <c r="J19" s="1087"/>
      <c r="K19" s="1087"/>
      <c r="L19" s="1087"/>
      <c r="M19" s="1087"/>
      <c r="N19" s="1087"/>
      <c r="O19" s="1087"/>
      <c r="P19" s="1088"/>
      <c r="Q19" s="1098"/>
      <c r="R19" s="1099"/>
      <c r="S19" s="1099"/>
      <c r="T19" s="1099"/>
      <c r="U19" s="1099"/>
      <c r="V19" s="1099"/>
      <c r="W19" s="1099"/>
      <c r="X19" s="1099"/>
      <c r="Y19" s="1099"/>
      <c r="Z19" s="1099"/>
      <c r="AA19" s="1099"/>
      <c r="AB19" s="1099"/>
      <c r="AC19" s="1099"/>
      <c r="AD19" s="1099"/>
      <c r="AE19" s="1100"/>
      <c r="AF19" s="1092"/>
      <c r="AG19" s="1093"/>
      <c r="AH19" s="1093"/>
      <c r="AI19" s="1093"/>
      <c r="AJ19" s="1094"/>
      <c r="AK19" s="1140"/>
      <c r="AL19" s="1141"/>
      <c r="AM19" s="1141"/>
      <c r="AN19" s="1141"/>
      <c r="AO19" s="1141"/>
      <c r="AP19" s="1141"/>
      <c r="AQ19" s="1141"/>
      <c r="AR19" s="1141"/>
      <c r="AS19" s="1141"/>
      <c r="AT19" s="1141"/>
      <c r="AU19" s="1138"/>
      <c r="AV19" s="1138"/>
      <c r="AW19" s="1138"/>
      <c r="AX19" s="1138"/>
      <c r="AY19" s="1139"/>
      <c r="AZ19" s="253"/>
      <c r="BA19" s="253"/>
      <c r="BB19" s="253"/>
      <c r="BC19" s="253"/>
      <c r="BD19" s="253"/>
      <c r="BE19" s="254"/>
      <c r="BF19" s="254"/>
      <c r="BG19" s="254"/>
      <c r="BH19" s="254"/>
      <c r="BI19" s="254"/>
      <c r="BJ19" s="254"/>
      <c r="BK19" s="254"/>
      <c r="BL19" s="254"/>
      <c r="BM19" s="254"/>
      <c r="BN19" s="254"/>
      <c r="BO19" s="254"/>
      <c r="BP19" s="254"/>
      <c r="BQ19" s="263">
        <v>13</v>
      </c>
      <c r="BR19" s="264"/>
      <c r="BS19" s="1069"/>
      <c r="BT19" s="1070"/>
      <c r="BU19" s="1070"/>
      <c r="BV19" s="1070"/>
      <c r="BW19" s="1070"/>
      <c r="BX19" s="1070"/>
      <c r="BY19" s="1070"/>
      <c r="BZ19" s="1070"/>
      <c r="CA19" s="1070"/>
      <c r="CB19" s="1070"/>
      <c r="CC19" s="1070"/>
      <c r="CD19" s="1070"/>
      <c r="CE19" s="1070"/>
      <c r="CF19" s="1070"/>
      <c r="CG19" s="1071"/>
      <c r="CH19" s="1044"/>
      <c r="CI19" s="1045"/>
      <c r="CJ19" s="1045"/>
      <c r="CK19" s="1045"/>
      <c r="CL19" s="1046"/>
      <c r="CM19" s="1044"/>
      <c r="CN19" s="1045"/>
      <c r="CO19" s="1045"/>
      <c r="CP19" s="1045"/>
      <c r="CQ19" s="1046"/>
      <c r="CR19" s="1044"/>
      <c r="CS19" s="1045"/>
      <c r="CT19" s="1045"/>
      <c r="CU19" s="1045"/>
      <c r="CV19" s="1046"/>
      <c r="CW19" s="1044"/>
      <c r="CX19" s="1045"/>
      <c r="CY19" s="1045"/>
      <c r="CZ19" s="1045"/>
      <c r="DA19" s="1046"/>
      <c r="DB19" s="1044"/>
      <c r="DC19" s="1045"/>
      <c r="DD19" s="1045"/>
      <c r="DE19" s="1045"/>
      <c r="DF19" s="1046"/>
      <c r="DG19" s="1044"/>
      <c r="DH19" s="1045"/>
      <c r="DI19" s="1045"/>
      <c r="DJ19" s="1045"/>
      <c r="DK19" s="1046"/>
      <c r="DL19" s="1044"/>
      <c r="DM19" s="1045"/>
      <c r="DN19" s="1045"/>
      <c r="DO19" s="1045"/>
      <c r="DP19" s="1046"/>
      <c r="DQ19" s="1044"/>
      <c r="DR19" s="1045"/>
      <c r="DS19" s="1045"/>
      <c r="DT19" s="1045"/>
      <c r="DU19" s="1046"/>
      <c r="DV19" s="1047"/>
      <c r="DW19" s="1048"/>
      <c r="DX19" s="1048"/>
      <c r="DY19" s="1048"/>
      <c r="DZ19" s="1049"/>
      <c r="EA19" s="255"/>
    </row>
    <row r="20" spans="1:131" s="256" customFormat="1" ht="26.25" customHeight="1" x14ac:dyDescent="0.15">
      <c r="A20" s="262">
        <v>14</v>
      </c>
      <c r="B20" s="1086"/>
      <c r="C20" s="1087"/>
      <c r="D20" s="1087"/>
      <c r="E20" s="1087"/>
      <c r="F20" s="1087"/>
      <c r="G20" s="1087"/>
      <c r="H20" s="1087"/>
      <c r="I20" s="1087"/>
      <c r="J20" s="1087"/>
      <c r="K20" s="1087"/>
      <c r="L20" s="1087"/>
      <c r="M20" s="1087"/>
      <c r="N20" s="1087"/>
      <c r="O20" s="1087"/>
      <c r="P20" s="1088"/>
      <c r="Q20" s="1098"/>
      <c r="R20" s="1099"/>
      <c r="S20" s="1099"/>
      <c r="T20" s="1099"/>
      <c r="U20" s="1099"/>
      <c r="V20" s="1099"/>
      <c r="W20" s="1099"/>
      <c r="X20" s="1099"/>
      <c r="Y20" s="1099"/>
      <c r="Z20" s="1099"/>
      <c r="AA20" s="1099"/>
      <c r="AB20" s="1099"/>
      <c r="AC20" s="1099"/>
      <c r="AD20" s="1099"/>
      <c r="AE20" s="1100"/>
      <c r="AF20" s="1092"/>
      <c r="AG20" s="1093"/>
      <c r="AH20" s="1093"/>
      <c r="AI20" s="1093"/>
      <c r="AJ20" s="1094"/>
      <c r="AK20" s="1140"/>
      <c r="AL20" s="1141"/>
      <c r="AM20" s="1141"/>
      <c r="AN20" s="1141"/>
      <c r="AO20" s="1141"/>
      <c r="AP20" s="1141"/>
      <c r="AQ20" s="1141"/>
      <c r="AR20" s="1141"/>
      <c r="AS20" s="1141"/>
      <c r="AT20" s="1141"/>
      <c r="AU20" s="1138"/>
      <c r="AV20" s="1138"/>
      <c r="AW20" s="1138"/>
      <c r="AX20" s="1138"/>
      <c r="AY20" s="1139"/>
      <c r="AZ20" s="253"/>
      <c r="BA20" s="253"/>
      <c r="BB20" s="253"/>
      <c r="BC20" s="253"/>
      <c r="BD20" s="253"/>
      <c r="BE20" s="254"/>
      <c r="BF20" s="254"/>
      <c r="BG20" s="254"/>
      <c r="BH20" s="254"/>
      <c r="BI20" s="254"/>
      <c r="BJ20" s="254"/>
      <c r="BK20" s="254"/>
      <c r="BL20" s="254"/>
      <c r="BM20" s="254"/>
      <c r="BN20" s="254"/>
      <c r="BO20" s="254"/>
      <c r="BP20" s="254"/>
      <c r="BQ20" s="263">
        <v>14</v>
      </c>
      <c r="BR20" s="264"/>
      <c r="BS20" s="1069"/>
      <c r="BT20" s="1070"/>
      <c r="BU20" s="1070"/>
      <c r="BV20" s="1070"/>
      <c r="BW20" s="1070"/>
      <c r="BX20" s="1070"/>
      <c r="BY20" s="1070"/>
      <c r="BZ20" s="1070"/>
      <c r="CA20" s="1070"/>
      <c r="CB20" s="1070"/>
      <c r="CC20" s="1070"/>
      <c r="CD20" s="1070"/>
      <c r="CE20" s="1070"/>
      <c r="CF20" s="1070"/>
      <c r="CG20" s="1071"/>
      <c r="CH20" s="1044"/>
      <c r="CI20" s="1045"/>
      <c r="CJ20" s="1045"/>
      <c r="CK20" s="1045"/>
      <c r="CL20" s="1046"/>
      <c r="CM20" s="1044"/>
      <c r="CN20" s="1045"/>
      <c r="CO20" s="1045"/>
      <c r="CP20" s="1045"/>
      <c r="CQ20" s="1046"/>
      <c r="CR20" s="1044"/>
      <c r="CS20" s="1045"/>
      <c r="CT20" s="1045"/>
      <c r="CU20" s="1045"/>
      <c r="CV20" s="1046"/>
      <c r="CW20" s="1044"/>
      <c r="CX20" s="1045"/>
      <c r="CY20" s="1045"/>
      <c r="CZ20" s="1045"/>
      <c r="DA20" s="1046"/>
      <c r="DB20" s="1044"/>
      <c r="DC20" s="1045"/>
      <c r="DD20" s="1045"/>
      <c r="DE20" s="1045"/>
      <c r="DF20" s="1046"/>
      <c r="DG20" s="1044"/>
      <c r="DH20" s="1045"/>
      <c r="DI20" s="1045"/>
      <c r="DJ20" s="1045"/>
      <c r="DK20" s="1046"/>
      <c r="DL20" s="1044"/>
      <c r="DM20" s="1045"/>
      <c r="DN20" s="1045"/>
      <c r="DO20" s="1045"/>
      <c r="DP20" s="1046"/>
      <c r="DQ20" s="1044"/>
      <c r="DR20" s="1045"/>
      <c r="DS20" s="1045"/>
      <c r="DT20" s="1045"/>
      <c r="DU20" s="1046"/>
      <c r="DV20" s="1047"/>
      <c r="DW20" s="1048"/>
      <c r="DX20" s="1048"/>
      <c r="DY20" s="1048"/>
      <c r="DZ20" s="1049"/>
      <c r="EA20" s="255"/>
    </row>
    <row r="21" spans="1:131" s="256" customFormat="1" ht="26.25" customHeight="1" thickBot="1" x14ac:dyDescent="0.2">
      <c r="A21" s="262">
        <v>15</v>
      </c>
      <c r="B21" s="1086"/>
      <c r="C21" s="1087"/>
      <c r="D21" s="1087"/>
      <c r="E21" s="1087"/>
      <c r="F21" s="1087"/>
      <c r="G21" s="1087"/>
      <c r="H21" s="1087"/>
      <c r="I21" s="1087"/>
      <c r="J21" s="1087"/>
      <c r="K21" s="1087"/>
      <c r="L21" s="1087"/>
      <c r="M21" s="1087"/>
      <c r="N21" s="1087"/>
      <c r="O21" s="1087"/>
      <c r="P21" s="1088"/>
      <c r="Q21" s="1098"/>
      <c r="R21" s="1099"/>
      <c r="S21" s="1099"/>
      <c r="T21" s="1099"/>
      <c r="U21" s="1099"/>
      <c r="V21" s="1099"/>
      <c r="W21" s="1099"/>
      <c r="X21" s="1099"/>
      <c r="Y21" s="1099"/>
      <c r="Z21" s="1099"/>
      <c r="AA21" s="1099"/>
      <c r="AB21" s="1099"/>
      <c r="AC21" s="1099"/>
      <c r="AD21" s="1099"/>
      <c r="AE21" s="1100"/>
      <c r="AF21" s="1092"/>
      <c r="AG21" s="1093"/>
      <c r="AH21" s="1093"/>
      <c r="AI21" s="1093"/>
      <c r="AJ21" s="1094"/>
      <c r="AK21" s="1140"/>
      <c r="AL21" s="1141"/>
      <c r="AM21" s="1141"/>
      <c r="AN21" s="1141"/>
      <c r="AO21" s="1141"/>
      <c r="AP21" s="1141"/>
      <c r="AQ21" s="1141"/>
      <c r="AR21" s="1141"/>
      <c r="AS21" s="1141"/>
      <c r="AT21" s="1141"/>
      <c r="AU21" s="1138"/>
      <c r="AV21" s="1138"/>
      <c r="AW21" s="1138"/>
      <c r="AX21" s="1138"/>
      <c r="AY21" s="1139"/>
      <c r="AZ21" s="253"/>
      <c r="BA21" s="253"/>
      <c r="BB21" s="253"/>
      <c r="BC21" s="253"/>
      <c r="BD21" s="253"/>
      <c r="BE21" s="254"/>
      <c r="BF21" s="254"/>
      <c r="BG21" s="254"/>
      <c r="BH21" s="254"/>
      <c r="BI21" s="254"/>
      <c r="BJ21" s="254"/>
      <c r="BK21" s="254"/>
      <c r="BL21" s="254"/>
      <c r="BM21" s="254"/>
      <c r="BN21" s="254"/>
      <c r="BO21" s="254"/>
      <c r="BP21" s="254"/>
      <c r="BQ21" s="263">
        <v>15</v>
      </c>
      <c r="BR21" s="264"/>
      <c r="BS21" s="1069"/>
      <c r="BT21" s="1070"/>
      <c r="BU21" s="1070"/>
      <c r="BV21" s="1070"/>
      <c r="BW21" s="1070"/>
      <c r="BX21" s="1070"/>
      <c r="BY21" s="1070"/>
      <c r="BZ21" s="1070"/>
      <c r="CA21" s="1070"/>
      <c r="CB21" s="1070"/>
      <c r="CC21" s="1070"/>
      <c r="CD21" s="1070"/>
      <c r="CE21" s="1070"/>
      <c r="CF21" s="1070"/>
      <c r="CG21" s="1071"/>
      <c r="CH21" s="1044"/>
      <c r="CI21" s="1045"/>
      <c r="CJ21" s="1045"/>
      <c r="CK21" s="1045"/>
      <c r="CL21" s="1046"/>
      <c r="CM21" s="1044"/>
      <c r="CN21" s="1045"/>
      <c r="CO21" s="1045"/>
      <c r="CP21" s="1045"/>
      <c r="CQ21" s="1046"/>
      <c r="CR21" s="1044"/>
      <c r="CS21" s="1045"/>
      <c r="CT21" s="1045"/>
      <c r="CU21" s="1045"/>
      <c r="CV21" s="1046"/>
      <c r="CW21" s="1044"/>
      <c r="CX21" s="1045"/>
      <c r="CY21" s="1045"/>
      <c r="CZ21" s="1045"/>
      <c r="DA21" s="1046"/>
      <c r="DB21" s="1044"/>
      <c r="DC21" s="1045"/>
      <c r="DD21" s="1045"/>
      <c r="DE21" s="1045"/>
      <c r="DF21" s="1046"/>
      <c r="DG21" s="1044"/>
      <c r="DH21" s="1045"/>
      <c r="DI21" s="1045"/>
      <c r="DJ21" s="1045"/>
      <c r="DK21" s="1046"/>
      <c r="DL21" s="1044"/>
      <c r="DM21" s="1045"/>
      <c r="DN21" s="1045"/>
      <c r="DO21" s="1045"/>
      <c r="DP21" s="1046"/>
      <c r="DQ21" s="1044"/>
      <c r="DR21" s="1045"/>
      <c r="DS21" s="1045"/>
      <c r="DT21" s="1045"/>
      <c r="DU21" s="1046"/>
      <c r="DV21" s="1047"/>
      <c r="DW21" s="1048"/>
      <c r="DX21" s="1048"/>
      <c r="DY21" s="1048"/>
      <c r="DZ21" s="1049"/>
      <c r="EA21" s="255"/>
    </row>
    <row r="22" spans="1:131" s="256" customFormat="1" ht="26.25" customHeight="1" x14ac:dyDescent="0.15">
      <c r="A22" s="262">
        <v>16</v>
      </c>
      <c r="B22" s="1086"/>
      <c r="C22" s="1087"/>
      <c r="D22" s="1087"/>
      <c r="E22" s="1087"/>
      <c r="F22" s="1087"/>
      <c r="G22" s="1087"/>
      <c r="H22" s="1087"/>
      <c r="I22" s="1087"/>
      <c r="J22" s="1087"/>
      <c r="K22" s="1087"/>
      <c r="L22" s="1087"/>
      <c r="M22" s="1087"/>
      <c r="N22" s="1087"/>
      <c r="O22" s="1087"/>
      <c r="P22" s="1088"/>
      <c r="Q22" s="1135"/>
      <c r="R22" s="1136"/>
      <c r="S22" s="1136"/>
      <c r="T22" s="1136"/>
      <c r="U22" s="1136"/>
      <c r="V22" s="1136"/>
      <c r="W22" s="1136"/>
      <c r="X22" s="1136"/>
      <c r="Y22" s="1136"/>
      <c r="Z22" s="1136"/>
      <c r="AA22" s="1136"/>
      <c r="AB22" s="1136"/>
      <c r="AC22" s="1136"/>
      <c r="AD22" s="1136"/>
      <c r="AE22" s="1137"/>
      <c r="AF22" s="1092"/>
      <c r="AG22" s="1093"/>
      <c r="AH22" s="1093"/>
      <c r="AI22" s="1093"/>
      <c r="AJ22" s="1094"/>
      <c r="AK22" s="1131"/>
      <c r="AL22" s="1132"/>
      <c r="AM22" s="1132"/>
      <c r="AN22" s="1132"/>
      <c r="AO22" s="1132"/>
      <c r="AP22" s="1132"/>
      <c r="AQ22" s="1132"/>
      <c r="AR22" s="1132"/>
      <c r="AS22" s="1132"/>
      <c r="AT22" s="1132"/>
      <c r="AU22" s="1133"/>
      <c r="AV22" s="1133"/>
      <c r="AW22" s="1133"/>
      <c r="AX22" s="1133"/>
      <c r="AY22" s="1134"/>
      <c r="AZ22" s="1084" t="s">
        <v>388</v>
      </c>
      <c r="BA22" s="1084"/>
      <c r="BB22" s="1084"/>
      <c r="BC22" s="1084"/>
      <c r="BD22" s="1085"/>
      <c r="BE22" s="254"/>
      <c r="BF22" s="254"/>
      <c r="BG22" s="254"/>
      <c r="BH22" s="254"/>
      <c r="BI22" s="254"/>
      <c r="BJ22" s="254"/>
      <c r="BK22" s="254"/>
      <c r="BL22" s="254"/>
      <c r="BM22" s="254"/>
      <c r="BN22" s="254"/>
      <c r="BO22" s="254"/>
      <c r="BP22" s="254"/>
      <c r="BQ22" s="263">
        <v>16</v>
      </c>
      <c r="BR22" s="264"/>
      <c r="BS22" s="1069"/>
      <c r="BT22" s="1070"/>
      <c r="BU22" s="1070"/>
      <c r="BV22" s="1070"/>
      <c r="BW22" s="1070"/>
      <c r="BX22" s="1070"/>
      <c r="BY22" s="1070"/>
      <c r="BZ22" s="1070"/>
      <c r="CA22" s="1070"/>
      <c r="CB22" s="1070"/>
      <c r="CC22" s="1070"/>
      <c r="CD22" s="1070"/>
      <c r="CE22" s="1070"/>
      <c r="CF22" s="1070"/>
      <c r="CG22" s="1071"/>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47"/>
      <c r="DW22" s="1048"/>
      <c r="DX22" s="1048"/>
      <c r="DY22" s="1048"/>
      <c r="DZ22" s="1049"/>
      <c r="EA22" s="255"/>
    </row>
    <row r="23" spans="1:131" s="256" customFormat="1" ht="26.25" customHeight="1" thickBot="1" x14ac:dyDescent="0.2">
      <c r="A23" s="265" t="s">
        <v>389</v>
      </c>
      <c r="B23" s="999" t="s">
        <v>390</v>
      </c>
      <c r="C23" s="1000"/>
      <c r="D23" s="1000"/>
      <c r="E23" s="1000"/>
      <c r="F23" s="1000"/>
      <c r="G23" s="1000"/>
      <c r="H23" s="1000"/>
      <c r="I23" s="1000"/>
      <c r="J23" s="1000"/>
      <c r="K23" s="1000"/>
      <c r="L23" s="1000"/>
      <c r="M23" s="1000"/>
      <c r="N23" s="1000"/>
      <c r="O23" s="1000"/>
      <c r="P23" s="1001"/>
      <c r="Q23" s="1122">
        <v>13020</v>
      </c>
      <c r="R23" s="1123"/>
      <c r="S23" s="1123"/>
      <c r="T23" s="1123"/>
      <c r="U23" s="1123"/>
      <c r="V23" s="1123">
        <v>11387</v>
      </c>
      <c r="W23" s="1123"/>
      <c r="X23" s="1123"/>
      <c r="Y23" s="1123"/>
      <c r="Z23" s="1123"/>
      <c r="AA23" s="1123">
        <v>1633</v>
      </c>
      <c r="AB23" s="1123"/>
      <c r="AC23" s="1123"/>
      <c r="AD23" s="1123"/>
      <c r="AE23" s="1124"/>
      <c r="AF23" s="1125">
        <v>707</v>
      </c>
      <c r="AG23" s="1123"/>
      <c r="AH23" s="1123"/>
      <c r="AI23" s="1123"/>
      <c r="AJ23" s="1126"/>
      <c r="AK23" s="1127"/>
      <c r="AL23" s="1128"/>
      <c r="AM23" s="1128"/>
      <c r="AN23" s="1128"/>
      <c r="AO23" s="1128"/>
      <c r="AP23" s="1123">
        <v>7255</v>
      </c>
      <c r="AQ23" s="1123"/>
      <c r="AR23" s="1123"/>
      <c r="AS23" s="1123"/>
      <c r="AT23" s="1123"/>
      <c r="AU23" s="1129"/>
      <c r="AV23" s="1129"/>
      <c r="AW23" s="1129"/>
      <c r="AX23" s="1129"/>
      <c r="AY23" s="1130"/>
      <c r="AZ23" s="1119" t="s">
        <v>182</v>
      </c>
      <c r="BA23" s="1120"/>
      <c r="BB23" s="1120"/>
      <c r="BC23" s="1120"/>
      <c r="BD23" s="1121"/>
      <c r="BE23" s="254"/>
      <c r="BF23" s="254"/>
      <c r="BG23" s="254"/>
      <c r="BH23" s="254"/>
      <c r="BI23" s="254"/>
      <c r="BJ23" s="254"/>
      <c r="BK23" s="254"/>
      <c r="BL23" s="254"/>
      <c r="BM23" s="254"/>
      <c r="BN23" s="254"/>
      <c r="BO23" s="254"/>
      <c r="BP23" s="254"/>
      <c r="BQ23" s="263">
        <v>17</v>
      </c>
      <c r="BR23" s="264"/>
      <c r="BS23" s="1069"/>
      <c r="BT23" s="1070"/>
      <c r="BU23" s="1070"/>
      <c r="BV23" s="1070"/>
      <c r="BW23" s="1070"/>
      <c r="BX23" s="1070"/>
      <c r="BY23" s="1070"/>
      <c r="BZ23" s="1070"/>
      <c r="CA23" s="1070"/>
      <c r="CB23" s="1070"/>
      <c r="CC23" s="1070"/>
      <c r="CD23" s="1070"/>
      <c r="CE23" s="1070"/>
      <c r="CF23" s="1070"/>
      <c r="CG23" s="1071"/>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47"/>
      <c r="DW23" s="1048"/>
      <c r="DX23" s="1048"/>
      <c r="DY23" s="1048"/>
      <c r="DZ23" s="1049"/>
      <c r="EA23" s="255"/>
    </row>
    <row r="24" spans="1:131" s="256" customFormat="1" ht="26.25" customHeight="1" x14ac:dyDescent="0.15">
      <c r="A24" s="1118" t="s">
        <v>391</v>
      </c>
      <c r="B24" s="1118"/>
      <c r="C24" s="1118"/>
      <c r="D24" s="1118"/>
      <c r="E24" s="1118"/>
      <c r="F24" s="1118"/>
      <c r="G24" s="1118"/>
      <c r="H24" s="1118"/>
      <c r="I24" s="1118"/>
      <c r="J24" s="1118"/>
      <c r="K24" s="1118"/>
      <c r="L24" s="1118"/>
      <c r="M24" s="1118"/>
      <c r="N24" s="1118"/>
      <c r="O24" s="1118"/>
      <c r="P24" s="1118"/>
      <c r="Q24" s="1118"/>
      <c r="R24" s="1118"/>
      <c r="S24" s="1118"/>
      <c r="T24" s="1118"/>
      <c r="U24" s="1118"/>
      <c r="V24" s="1118"/>
      <c r="W24" s="1118"/>
      <c r="X24" s="1118"/>
      <c r="Y24" s="1118"/>
      <c r="Z24" s="1118"/>
      <c r="AA24" s="1118"/>
      <c r="AB24" s="1118"/>
      <c r="AC24" s="1118"/>
      <c r="AD24" s="1118"/>
      <c r="AE24" s="1118"/>
      <c r="AF24" s="1118"/>
      <c r="AG24" s="1118"/>
      <c r="AH24" s="1118"/>
      <c r="AI24" s="1118"/>
      <c r="AJ24" s="1118"/>
      <c r="AK24" s="1118"/>
      <c r="AL24" s="1118"/>
      <c r="AM24" s="1118"/>
      <c r="AN24" s="1118"/>
      <c r="AO24" s="1118"/>
      <c r="AP24" s="1118"/>
      <c r="AQ24" s="1118"/>
      <c r="AR24" s="1118"/>
      <c r="AS24" s="1118"/>
      <c r="AT24" s="1118"/>
      <c r="AU24" s="1118"/>
      <c r="AV24" s="1118"/>
      <c r="AW24" s="1118"/>
      <c r="AX24" s="1118"/>
      <c r="AY24" s="1118"/>
      <c r="AZ24" s="253"/>
      <c r="BA24" s="253"/>
      <c r="BB24" s="253"/>
      <c r="BC24" s="253"/>
      <c r="BD24" s="253"/>
      <c r="BE24" s="254"/>
      <c r="BF24" s="254"/>
      <c r="BG24" s="254"/>
      <c r="BH24" s="254"/>
      <c r="BI24" s="254"/>
      <c r="BJ24" s="254"/>
      <c r="BK24" s="254"/>
      <c r="BL24" s="254"/>
      <c r="BM24" s="254"/>
      <c r="BN24" s="254"/>
      <c r="BO24" s="254"/>
      <c r="BP24" s="254"/>
      <c r="BQ24" s="263">
        <v>18</v>
      </c>
      <c r="BR24" s="264"/>
      <c r="BS24" s="1069"/>
      <c r="BT24" s="1070"/>
      <c r="BU24" s="1070"/>
      <c r="BV24" s="1070"/>
      <c r="BW24" s="1070"/>
      <c r="BX24" s="1070"/>
      <c r="BY24" s="1070"/>
      <c r="BZ24" s="1070"/>
      <c r="CA24" s="1070"/>
      <c r="CB24" s="1070"/>
      <c r="CC24" s="1070"/>
      <c r="CD24" s="1070"/>
      <c r="CE24" s="1070"/>
      <c r="CF24" s="1070"/>
      <c r="CG24" s="1071"/>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47"/>
      <c r="DW24" s="1048"/>
      <c r="DX24" s="1048"/>
      <c r="DY24" s="1048"/>
      <c r="DZ24" s="1049"/>
      <c r="EA24" s="255"/>
    </row>
    <row r="25" spans="1:131" s="248" customFormat="1" ht="26.25" customHeight="1" thickBot="1" x14ac:dyDescent="0.2">
      <c r="A25" s="1117" t="s">
        <v>392</v>
      </c>
      <c r="B25" s="1117"/>
      <c r="C25" s="1117"/>
      <c r="D25" s="1117"/>
      <c r="E25" s="1117"/>
      <c r="F25" s="1117"/>
      <c r="G25" s="1117"/>
      <c r="H25" s="1117"/>
      <c r="I25" s="1117"/>
      <c r="J25" s="1117"/>
      <c r="K25" s="1117"/>
      <c r="L25" s="1117"/>
      <c r="M25" s="1117"/>
      <c r="N25" s="1117"/>
      <c r="O25" s="1117"/>
      <c r="P25" s="1117"/>
      <c r="Q25" s="1117"/>
      <c r="R25" s="1117"/>
      <c r="S25" s="1117"/>
      <c r="T25" s="1117"/>
      <c r="U25" s="1117"/>
      <c r="V25" s="1117"/>
      <c r="W25" s="1117"/>
      <c r="X25" s="1117"/>
      <c r="Y25" s="1117"/>
      <c r="Z25" s="1117"/>
      <c r="AA25" s="1117"/>
      <c r="AB25" s="1117"/>
      <c r="AC25" s="1117"/>
      <c r="AD25" s="1117"/>
      <c r="AE25" s="1117"/>
      <c r="AF25" s="1117"/>
      <c r="AG25" s="1117"/>
      <c r="AH25" s="1117"/>
      <c r="AI25" s="1117"/>
      <c r="AJ25" s="1117"/>
      <c r="AK25" s="1117"/>
      <c r="AL25" s="1117"/>
      <c r="AM25" s="1117"/>
      <c r="AN25" s="1117"/>
      <c r="AO25" s="1117"/>
      <c r="AP25" s="1117"/>
      <c r="AQ25" s="1117"/>
      <c r="AR25" s="1117"/>
      <c r="AS25" s="1117"/>
      <c r="AT25" s="1117"/>
      <c r="AU25" s="1117"/>
      <c r="AV25" s="1117"/>
      <c r="AW25" s="1117"/>
      <c r="AX25" s="1117"/>
      <c r="AY25" s="1117"/>
      <c r="AZ25" s="1117"/>
      <c r="BA25" s="1117"/>
      <c r="BB25" s="1117"/>
      <c r="BC25" s="1117"/>
      <c r="BD25" s="1117"/>
      <c r="BE25" s="1117"/>
      <c r="BF25" s="1117"/>
      <c r="BG25" s="1117"/>
      <c r="BH25" s="1117"/>
      <c r="BI25" s="1117"/>
      <c r="BJ25" s="253"/>
      <c r="BK25" s="253"/>
      <c r="BL25" s="253"/>
      <c r="BM25" s="253"/>
      <c r="BN25" s="253"/>
      <c r="BO25" s="266"/>
      <c r="BP25" s="266"/>
      <c r="BQ25" s="263">
        <v>19</v>
      </c>
      <c r="BR25" s="264"/>
      <c r="BS25" s="1069"/>
      <c r="BT25" s="1070"/>
      <c r="BU25" s="1070"/>
      <c r="BV25" s="1070"/>
      <c r="BW25" s="1070"/>
      <c r="BX25" s="1070"/>
      <c r="BY25" s="1070"/>
      <c r="BZ25" s="1070"/>
      <c r="CA25" s="1070"/>
      <c r="CB25" s="1070"/>
      <c r="CC25" s="1070"/>
      <c r="CD25" s="1070"/>
      <c r="CE25" s="1070"/>
      <c r="CF25" s="1070"/>
      <c r="CG25" s="1071"/>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47"/>
      <c r="DW25" s="1048"/>
      <c r="DX25" s="1048"/>
      <c r="DY25" s="1048"/>
      <c r="DZ25" s="1049"/>
      <c r="EA25" s="247"/>
    </row>
    <row r="26" spans="1:131" s="248" customFormat="1" ht="26.25" customHeight="1" x14ac:dyDescent="0.15">
      <c r="A26" s="1050" t="s">
        <v>370</v>
      </c>
      <c r="B26" s="1051"/>
      <c r="C26" s="1051"/>
      <c r="D26" s="1051"/>
      <c r="E26" s="1051"/>
      <c r="F26" s="1051"/>
      <c r="G26" s="1051"/>
      <c r="H26" s="1051"/>
      <c r="I26" s="1051"/>
      <c r="J26" s="1051"/>
      <c r="K26" s="1051"/>
      <c r="L26" s="1051"/>
      <c r="M26" s="1051"/>
      <c r="N26" s="1051"/>
      <c r="O26" s="1051"/>
      <c r="P26" s="1052"/>
      <c r="Q26" s="1056" t="s">
        <v>393</v>
      </c>
      <c r="R26" s="1057"/>
      <c r="S26" s="1057"/>
      <c r="T26" s="1057"/>
      <c r="U26" s="1058"/>
      <c r="V26" s="1056" t="s">
        <v>394</v>
      </c>
      <c r="W26" s="1057"/>
      <c r="X26" s="1057"/>
      <c r="Y26" s="1057"/>
      <c r="Z26" s="1058"/>
      <c r="AA26" s="1056" t="s">
        <v>395</v>
      </c>
      <c r="AB26" s="1057"/>
      <c r="AC26" s="1057"/>
      <c r="AD26" s="1057"/>
      <c r="AE26" s="1057"/>
      <c r="AF26" s="1113" t="s">
        <v>396</v>
      </c>
      <c r="AG26" s="1063"/>
      <c r="AH26" s="1063"/>
      <c r="AI26" s="1063"/>
      <c r="AJ26" s="1114"/>
      <c r="AK26" s="1057" t="s">
        <v>397</v>
      </c>
      <c r="AL26" s="1057"/>
      <c r="AM26" s="1057"/>
      <c r="AN26" s="1057"/>
      <c r="AO26" s="1058"/>
      <c r="AP26" s="1056" t="s">
        <v>398</v>
      </c>
      <c r="AQ26" s="1057"/>
      <c r="AR26" s="1057"/>
      <c r="AS26" s="1057"/>
      <c r="AT26" s="1058"/>
      <c r="AU26" s="1056" t="s">
        <v>399</v>
      </c>
      <c r="AV26" s="1057"/>
      <c r="AW26" s="1057"/>
      <c r="AX26" s="1057"/>
      <c r="AY26" s="1058"/>
      <c r="AZ26" s="1056" t="s">
        <v>400</v>
      </c>
      <c r="BA26" s="1057"/>
      <c r="BB26" s="1057"/>
      <c r="BC26" s="1057"/>
      <c r="BD26" s="1058"/>
      <c r="BE26" s="1056" t="s">
        <v>377</v>
      </c>
      <c r="BF26" s="1057"/>
      <c r="BG26" s="1057"/>
      <c r="BH26" s="1057"/>
      <c r="BI26" s="1072"/>
      <c r="BJ26" s="253"/>
      <c r="BK26" s="253"/>
      <c r="BL26" s="253"/>
      <c r="BM26" s="253"/>
      <c r="BN26" s="253"/>
      <c r="BO26" s="266"/>
      <c r="BP26" s="266"/>
      <c r="BQ26" s="263">
        <v>20</v>
      </c>
      <c r="BR26" s="264"/>
      <c r="BS26" s="1069"/>
      <c r="BT26" s="1070"/>
      <c r="BU26" s="1070"/>
      <c r="BV26" s="1070"/>
      <c r="BW26" s="1070"/>
      <c r="BX26" s="1070"/>
      <c r="BY26" s="1070"/>
      <c r="BZ26" s="1070"/>
      <c r="CA26" s="1070"/>
      <c r="CB26" s="1070"/>
      <c r="CC26" s="1070"/>
      <c r="CD26" s="1070"/>
      <c r="CE26" s="1070"/>
      <c r="CF26" s="1070"/>
      <c r="CG26" s="1071"/>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47"/>
      <c r="DW26" s="1048"/>
      <c r="DX26" s="1048"/>
      <c r="DY26" s="1048"/>
      <c r="DZ26" s="1049"/>
      <c r="EA26" s="247"/>
    </row>
    <row r="27" spans="1:131" s="248" customFormat="1" ht="26.25" customHeight="1" thickBot="1" x14ac:dyDescent="0.2">
      <c r="A27" s="1053"/>
      <c r="B27" s="1054"/>
      <c r="C27" s="1054"/>
      <c r="D27" s="1054"/>
      <c r="E27" s="1054"/>
      <c r="F27" s="1054"/>
      <c r="G27" s="1054"/>
      <c r="H27" s="1054"/>
      <c r="I27" s="1054"/>
      <c r="J27" s="1054"/>
      <c r="K27" s="1054"/>
      <c r="L27" s="1054"/>
      <c r="M27" s="1054"/>
      <c r="N27" s="1054"/>
      <c r="O27" s="1054"/>
      <c r="P27" s="1055"/>
      <c r="Q27" s="1059"/>
      <c r="R27" s="1060"/>
      <c r="S27" s="1060"/>
      <c r="T27" s="1060"/>
      <c r="U27" s="1061"/>
      <c r="V27" s="1059"/>
      <c r="W27" s="1060"/>
      <c r="X27" s="1060"/>
      <c r="Y27" s="1060"/>
      <c r="Z27" s="1061"/>
      <c r="AA27" s="1059"/>
      <c r="AB27" s="1060"/>
      <c r="AC27" s="1060"/>
      <c r="AD27" s="1060"/>
      <c r="AE27" s="1060"/>
      <c r="AF27" s="1115"/>
      <c r="AG27" s="1066"/>
      <c r="AH27" s="1066"/>
      <c r="AI27" s="1066"/>
      <c r="AJ27" s="1116"/>
      <c r="AK27" s="1060"/>
      <c r="AL27" s="1060"/>
      <c r="AM27" s="1060"/>
      <c r="AN27" s="1060"/>
      <c r="AO27" s="1061"/>
      <c r="AP27" s="1059"/>
      <c r="AQ27" s="1060"/>
      <c r="AR27" s="1060"/>
      <c r="AS27" s="1060"/>
      <c r="AT27" s="1061"/>
      <c r="AU27" s="1059"/>
      <c r="AV27" s="1060"/>
      <c r="AW27" s="1060"/>
      <c r="AX27" s="1060"/>
      <c r="AY27" s="1061"/>
      <c r="AZ27" s="1059"/>
      <c r="BA27" s="1060"/>
      <c r="BB27" s="1060"/>
      <c r="BC27" s="1060"/>
      <c r="BD27" s="1061"/>
      <c r="BE27" s="1059"/>
      <c r="BF27" s="1060"/>
      <c r="BG27" s="1060"/>
      <c r="BH27" s="1060"/>
      <c r="BI27" s="1073"/>
      <c r="BJ27" s="253"/>
      <c r="BK27" s="253"/>
      <c r="BL27" s="253"/>
      <c r="BM27" s="253"/>
      <c r="BN27" s="253"/>
      <c r="BO27" s="266"/>
      <c r="BP27" s="266"/>
      <c r="BQ27" s="263">
        <v>21</v>
      </c>
      <c r="BR27" s="264"/>
      <c r="BS27" s="1069"/>
      <c r="BT27" s="1070"/>
      <c r="BU27" s="1070"/>
      <c r="BV27" s="1070"/>
      <c r="BW27" s="1070"/>
      <c r="BX27" s="1070"/>
      <c r="BY27" s="1070"/>
      <c r="BZ27" s="1070"/>
      <c r="CA27" s="1070"/>
      <c r="CB27" s="1070"/>
      <c r="CC27" s="1070"/>
      <c r="CD27" s="1070"/>
      <c r="CE27" s="1070"/>
      <c r="CF27" s="1070"/>
      <c r="CG27" s="1071"/>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47"/>
      <c r="DW27" s="1048"/>
      <c r="DX27" s="1048"/>
      <c r="DY27" s="1048"/>
      <c r="DZ27" s="1049"/>
      <c r="EA27" s="247"/>
    </row>
    <row r="28" spans="1:131" s="248" customFormat="1" ht="26.25" customHeight="1" thickTop="1" x14ac:dyDescent="0.15">
      <c r="A28" s="267">
        <v>1</v>
      </c>
      <c r="B28" s="1104" t="s">
        <v>401</v>
      </c>
      <c r="C28" s="1105"/>
      <c r="D28" s="1105"/>
      <c r="E28" s="1105"/>
      <c r="F28" s="1105"/>
      <c r="G28" s="1105"/>
      <c r="H28" s="1105"/>
      <c r="I28" s="1105"/>
      <c r="J28" s="1105"/>
      <c r="K28" s="1105"/>
      <c r="L28" s="1105"/>
      <c r="M28" s="1105"/>
      <c r="N28" s="1105"/>
      <c r="O28" s="1105"/>
      <c r="P28" s="1106"/>
      <c r="Q28" s="1107">
        <v>1807</v>
      </c>
      <c r="R28" s="1108"/>
      <c r="S28" s="1108"/>
      <c r="T28" s="1108"/>
      <c r="U28" s="1108"/>
      <c r="V28" s="1108">
        <v>1737</v>
      </c>
      <c r="W28" s="1108"/>
      <c r="X28" s="1108"/>
      <c r="Y28" s="1108"/>
      <c r="Z28" s="1108"/>
      <c r="AA28" s="1108">
        <v>69</v>
      </c>
      <c r="AB28" s="1108"/>
      <c r="AC28" s="1108"/>
      <c r="AD28" s="1108"/>
      <c r="AE28" s="1109"/>
      <c r="AF28" s="1110">
        <v>69</v>
      </c>
      <c r="AG28" s="1108"/>
      <c r="AH28" s="1108"/>
      <c r="AI28" s="1108"/>
      <c r="AJ28" s="1111"/>
      <c r="AK28" s="1112">
        <v>237</v>
      </c>
      <c r="AL28" s="1101"/>
      <c r="AM28" s="1101"/>
      <c r="AN28" s="1101"/>
      <c r="AO28" s="1101"/>
      <c r="AP28" s="1101" t="s">
        <v>575</v>
      </c>
      <c r="AQ28" s="1101"/>
      <c r="AR28" s="1101"/>
      <c r="AS28" s="1101"/>
      <c r="AT28" s="1101"/>
      <c r="AU28" s="1101" t="s">
        <v>575</v>
      </c>
      <c r="AV28" s="1101"/>
      <c r="AW28" s="1101"/>
      <c r="AX28" s="1101"/>
      <c r="AY28" s="1101"/>
      <c r="AZ28" s="1101" t="s">
        <v>575</v>
      </c>
      <c r="BA28" s="1101"/>
      <c r="BB28" s="1101"/>
      <c r="BC28" s="1101"/>
      <c r="BD28" s="1101"/>
      <c r="BE28" s="1102"/>
      <c r="BF28" s="1102"/>
      <c r="BG28" s="1102"/>
      <c r="BH28" s="1102"/>
      <c r="BI28" s="1103"/>
      <c r="BJ28" s="253"/>
      <c r="BK28" s="253"/>
      <c r="BL28" s="253"/>
      <c r="BM28" s="253"/>
      <c r="BN28" s="253"/>
      <c r="BO28" s="266"/>
      <c r="BP28" s="266"/>
      <c r="BQ28" s="263">
        <v>22</v>
      </c>
      <c r="BR28" s="264"/>
      <c r="BS28" s="1069"/>
      <c r="BT28" s="1070"/>
      <c r="BU28" s="1070"/>
      <c r="BV28" s="1070"/>
      <c r="BW28" s="1070"/>
      <c r="BX28" s="1070"/>
      <c r="BY28" s="1070"/>
      <c r="BZ28" s="1070"/>
      <c r="CA28" s="1070"/>
      <c r="CB28" s="1070"/>
      <c r="CC28" s="1070"/>
      <c r="CD28" s="1070"/>
      <c r="CE28" s="1070"/>
      <c r="CF28" s="1070"/>
      <c r="CG28" s="1071"/>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47"/>
      <c r="DW28" s="1048"/>
      <c r="DX28" s="1048"/>
      <c r="DY28" s="1048"/>
      <c r="DZ28" s="1049"/>
      <c r="EA28" s="247"/>
    </row>
    <row r="29" spans="1:131" s="248" customFormat="1" ht="26.25" customHeight="1" x14ac:dyDescent="0.15">
      <c r="A29" s="267">
        <v>2</v>
      </c>
      <c r="B29" s="1086" t="s">
        <v>402</v>
      </c>
      <c r="C29" s="1087"/>
      <c r="D29" s="1087"/>
      <c r="E29" s="1087"/>
      <c r="F29" s="1087"/>
      <c r="G29" s="1087"/>
      <c r="H29" s="1087"/>
      <c r="I29" s="1087"/>
      <c r="J29" s="1087"/>
      <c r="K29" s="1087"/>
      <c r="L29" s="1087"/>
      <c r="M29" s="1087"/>
      <c r="N29" s="1087"/>
      <c r="O29" s="1087"/>
      <c r="P29" s="1088"/>
      <c r="Q29" s="1098">
        <v>1473</v>
      </c>
      <c r="R29" s="1099"/>
      <c r="S29" s="1099"/>
      <c r="T29" s="1099"/>
      <c r="U29" s="1099"/>
      <c r="V29" s="1099">
        <v>1362</v>
      </c>
      <c r="W29" s="1099"/>
      <c r="X29" s="1099"/>
      <c r="Y29" s="1099"/>
      <c r="Z29" s="1099"/>
      <c r="AA29" s="1099">
        <v>111</v>
      </c>
      <c r="AB29" s="1099"/>
      <c r="AC29" s="1099"/>
      <c r="AD29" s="1099"/>
      <c r="AE29" s="1100"/>
      <c r="AF29" s="1092">
        <v>111</v>
      </c>
      <c r="AG29" s="1093"/>
      <c r="AH29" s="1093"/>
      <c r="AI29" s="1093"/>
      <c r="AJ29" s="1094"/>
      <c r="AK29" s="1035">
        <v>249</v>
      </c>
      <c r="AL29" s="1026"/>
      <c r="AM29" s="1026"/>
      <c r="AN29" s="1026"/>
      <c r="AO29" s="1026"/>
      <c r="AP29" s="1026" t="s">
        <v>575</v>
      </c>
      <c r="AQ29" s="1026"/>
      <c r="AR29" s="1026"/>
      <c r="AS29" s="1026"/>
      <c r="AT29" s="1026"/>
      <c r="AU29" s="1026" t="s">
        <v>575</v>
      </c>
      <c r="AV29" s="1026"/>
      <c r="AW29" s="1026"/>
      <c r="AX29" s="1026"/>
      <c r="AY29" s="1026"/>
      <c r="AZ29" s="1026" t="s">
        <v>575</v>
      </c>
      <c r="BA29" s="1026"/>
      <c r="BB29" s="1026"/>
      <c r="BC29" s="1026"/>
      <c r="BD29" s="1026"/>
      <c r="BE29" s="1081"/>
      <c r="BF29" s="1081"/>
      <c r="BG29" s="1081"/>
      <c r="BH29" s="1081"/>
      <c r="BI29" s="1082"/>
      <c r="BJ29" s="253"/>
      <c r="BK29" s="253"/>
      <c r="BL29" s="253"/>
      <c r="BM29" s="253"/>
      <c r="BN29" s="253"/>
      <c r="BO29" s="266"/>
      <c r="BP29" s="266"/>
      <c r="BQ29" s="263">
        <v>23</v>
      </c>
      <c r="BR29" s="264"/>
      <c r="BS29" s="1069"/>
      <c r="BT29" s="1070"/>
      <c r="BU29" s="1070"/>
      <c r="BV29" s="1070"/>
      <c r="BW29" s="1070"/>
      <c r="BX29" s="1070"/>
      <c r="BY29" s="1070"/>
      <c r="BZ29" s="1070"/>
      <c r="CA29" s="1070"/>
      <c r="CB29" s="1070"/>
      <c r="CC29" s="1070"/>
      <c r="CD29" s="1070"/>
      <c r="CE29" s="1070"/>
      <c r="CF29" s="1070"/>
      <c r="CG29" s="1071"/>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47"/>
      <c r="DW29" s="1048"/>
      <c r="DX29" s="1048"/>
      <c r="DY29" s="1048"/>
      <c r="DZ29" s="1049"/>
      <c r="EA29" s="247"/>
    </row>
    <row r="30" spans="1:131" s="248" customFormat="1" ht="26.25" customHeight="1" x14ac:dyDescent="0.15">
      <c r="A30" s="267">
        <v>3</v>
      </c>
      <c r="B30" s="1086" t="s">
        <v>403</v>
      </c>
      <c r="C30" s="1087"/>
      <c r="D30" s="1087"/>
      <c r="E30" s="1087"/>
      <c r="F30" s="1087"/>
      <c r="G30" s="1087"/>
      <c r="H30" s="1087"/>
      <c r="I30" s="1087"/>
      <c r="J30" s="1087"/>
      <c r="K30" s="1087"/>
      <c r="L30" s="1087"/>
      <c r="M30" s="1087"/>
      <c r="N30" s="1087"/>
      <c r="O30" s="1087"/>
      <c r="P30" s="1088"/>
      <c r="Q30" s="1098">
        <v>183</v>
      </c>
      <c r="R30" s="1099"/>
      <c r="S30" s="1099"/>
      <c r="T30" s="1099"/>
      <c r="U30" s="1099"/>
      <c r="V30" s="1099">
        <v>180</v>
      </c>
      <c r="W30" s="1099"/>
      <c r="X30" s="1099"/>
      <c r="Y30" s="1099"/>
      <c r="Z30" s="1099"/>
      <c r="AA30" s="1099">
        <v>3</v>
      </c>
      <c r="AB30" s="1099"/>
      <c r="AC30" s="1099"/>
      <c r="AD30" s="1099"/>
      <c r="AE30" s="1100"/>
      <c r="AF30" s="1092">
        <v>3</v>
      </c>
      <c r="AG30" s="1093"/>
      <c r="AH30" s="1093"/>
      <c r="AI30" s="1093"/>
      <c r="AJ30" s="1094"/>
      <c r="AK30" s="1035">
        <v>42</v>
      </c>
      <c r="AL30" s="1026"/>
      <c r="AM30" s="1026"/>
      <c r="AN30" s="1026"/>
      <c r="AO30" s="1026"/>
      <c r="AP30" s="1026" t="s">
        <v>575</v>
      </c>
      <c r="AQ30" s="1026"/>
      <c r="AR30" s="1026"/>
      <c r="AS30" s="1026"/>
      <c r="AT30" s="1026"/>
      <c r="AU30" s="1026" t="s">
        <v>575</v>
      </c>
      <c r="AV30" s="1026"/>
      <c r="AW30" s="1026"/>
      <c r="AX30" s="1026"/>
      <c r="AY30" s="1026"/>
      <c r="AZ30" s="1026" t="s">
        <v>575</v>
      </c>
      <c r="BA30" s="1026"/>
      <c r="BB30" s="1026"/>
      <c r="BC30" s="1026"/>
      <c r="BD30" s="1026"/>
      <c r="BE30" s="1081"/>
      <c r="BF30" s="1081"/>
      <c r="BG30" s="1081"/>
      <c r="BH30" s="1081"/>
      <c r="BI30" s="1082"/>
      <c r="BJ30" s="253"/>
      <c r="BK30" s="253"/>
      <c r="BL30" s="253"/>
      <c r="BM30" s="253"/>
      <c r="BN30" s="253"/>
      <c r="BO30" s="266"/>
      <c r="BP30" s="266"/>
      <c r="BQ30" s="263">
        <v>24</v>
      </c>
      <c r="BR30" s="264"/>
      <c r="BS30" s="1069"/>
      <c r="BT30" s="1070"/>
      <c r="BU30" s="1070"/>
      <c r="BV30" s="1070"/>
      <c r="BW30" s="1070"/>
      <c r="BX30" s="1070"/>
      <c r="BY30" s="1070"/>
      <c r="BZ30" s="1070"/>
      <c r="CA30" s="1070"/>
      <c r="CB30" s="1070"/>
      <c r="CC30" s="1070"/>
      <c r="CD30" s="1070"/>
      <c r="CE30" s="1070"/>
      <c r="CF30" s="1070"/>
      <c r="CG30" s="1071"/>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47"/>
      <c r="DW30" s="1048"/>
      <c r="DX30" s="1048"/>
      <c r="DY30" s="1048"/>
      <c r="DZ30" s="1049"/>
      <c r="EA30" s="247"/>
    </row>
    <row r="31" spans="1:131" s="248" customFormat="1" ht="26.25" customHeight="1" x14ac:dyDescent="0.15">
      <c r="A31" s="267">
        <v>4</v>
      </c>
      <c r="B31" s="1086" t="s">
        <v>404</v>
      </c>
      <c r="C31" s="1087"/>
      <c r="D31" s="1087"/>
      <c r="E31" s="1087"/>
      <c r="F31" s="1087"/>
      <c r="G31" s="1087"/>
      <c r="H31" s="1087"/>
      <c r="I31" s="1087"/>
      <c r="J31" s="1087"/>
      <c r="K31" s="1087"/>
      <c r="L31" s="1087"/>
      <c r="M31" s="1087"/>
      <c r="N31" s="1087"/>
      <c r="O31" s="1087"/>
      <c r="P31" s="1088"/>
      <c r="Q31" s="1098">
        <v>431</v>
      </c>
      <c r="R31" s="1099"/>
      <c r="S31" s="1099"/>
      <c r="T31" s="1099"/>
      <c r="U31" s="1099"/>
      <c r="V31" s="1099">
        <v>365</v>
      </c>
      <c r="W31" s="1099"/>
      <c r="X31" s="1099"/>
      <c r="Y31" s="1099"/>
      <c r="Z31" s="1099"/>
      <c r="AA31" s="1099">
        <v>66</v>
      </c>
      <c r="AB31" s="1099"/>
      <c r="AC31" s="1099"/>
      <c r="AD31" s="1099"/>
      <c r="AE31" s="1100"/>
      <c r="AF31" s="1092">
        <v>105</v>
      </c>
      <c r="AG31" s="1093"/>
      <c r="AH31" s="1093"/>
      <c r="AI31" s="1093"/>
      <c r="AJ31" s="1094"/>
      <c r="AK31" s="1035">
        <v>36</v>
      </c>
      <c r="AL31" s="1026"/>
      <c r="AM31" s="1026"/>
      <c r="AN31" s="1026"/>
      <c r="AO31" s="1026"/>
      <c r="AP31" s="1026">
        <v>857</v>
      </c>
      <c r="AQ31" s="1026"/>
      <c r="AR31" s="1026"/>
      <c r="AS31" s="1026"/>
      <c r="AT31" s="1026"/>
      <c r="AU31" s="1026">
        <v>247</v>
      </c>
      <c r="AV31" s="1026"/>
      <c r="AW31" s="1026"/>
      <c r="AX31" s="1026"/>
      <c r="AY31" s="1026"/>
      <c r="AZ31" s="1097"/>
      <c r="BA31" s="1097"/>
      <c r="BB31" s="1097"/>
      <c r="BC31" s="1097"/>
      <c r="BD31" s="1097"/>
      <c r="BE31" s="1081" t="s">
        <v>405</v>
      </c>
      <c r="BF31" s="1081"/>
      <c r="BG31" s="1081"/>
      <c r="BH31" s="1081"/>
      <c r="BI31" s="1082"/>
      <c r="BJ31" s="253"/>
      <c r="BK31" s="253"/>
      <c r="BL31" s="253"/>
      <c r="BM31" s="253"/>
      <c r="BN31" s="253"/>
      <c r="BO31" s="266"/>
      <c r="BP31" s="266"/>
      <c r="BQ31" s="263">
        <v>25</v>
      </c>
      <c r="BR31" s="264"/>
      <c r="BS31" s="1069"/>
      <c r="BT31" s="1070"/>
      <c r="BU31" s="1070"/>
      <c r="BV31" s="1070"/>
      <c r="BW31" s="1070"/>
      <c r="BX31" s="1070"/>
      <c r="BY31" s="1070"/>
      <c r="BZ31" s="1070"/>
      <c r="CA31" s="1070"/>
      <c r="CB31" s="1070"/>
      <c r="CC31" s="1070"/>
      <c r="CD31" s="1070"/>
      <c r="CE31" s="1070"/>
      <c r="CF31" s="1070"/>
      <c r="CG31" s="1071"/>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47"/>
      <c r="DW31" s="1048"/>
      <c r="DX31" s="1048"/>
      <c r="DY31" s="1048"/>
      <c r="DZ31" s="1049"/>
      <c r="EA31" s="247"/>
    </row>
    <row r="32" spans="1:131" s="248" customFormat="1" ht="26.25" customHeight="1" x14ac:dyDescent="0.15">
      <c r="A32" s="267">
        <v>5</v>
      </c>
      <c r="B32" s="1086" t="s">
        <v>406</v>
      </c>
      <c r="C32" s="1087"/>
      <c r="D32" s="1087"/>
      <c r="E32" s="1087"/>
      <c r="F32" s="1087"/>
      <c r="G32" s="1087"/>
      <c r="H32" s="1087"/>
      <c r="I32" s="1087"/>
      <c r="J32" s="1087"/>
      <c r="K32" s="1087"/>
      <c r="L32" s="1087"/>
      <c r="M32" s="1087"/>
      <c r="N32" s="1087"/>
      <c r="O32" s="1087"/>
      <c r="P32" s="1088"/>
      <c r="Q32" s="1098">
        <v>607</v>
      </c>
      <c r="R32" s="1099"/>
      <c r="S32" s="1099"/>
      <c r="T32" s="1099"/>
      <c r="U32" s="1099"/>
      <c r="V32" s="1099">
        <v>496</v>
      </c>
      <c r="W32" s="1099"/>
      <c r="X32" s="1099"/>
      <c r="Y32" s="1099"/>
      <c r="Z32" s="1099"/>
      <c r="AA32" s="1099">
        <v>111</v>
      </c>
      <c r="AB32" s="1099"/>
      <c r="AC32" s="1099"/>
      <c r="AD32" s="1099"/>
      <c r="AE32" s="1100"/>
      <c r="AF32" s="1092">
        <v>153</v>
      </c>
      <c r="AG32" s="1093"/>
      <c r="AH32" s="1093"/>
      <c r="AI32" s="1093"/>
      <c r="AJ32" s="1094"/>
      <c r="AK32" s="1035">
        <v>296</v>
      </c>
      <c r="AL32" s="1026"/>
      <c r="AM32" s="1026"/>
      <c r="AN32" s="1026"/>
      <c r="AO32" s="1026"/>
      <c r="AP32" s="1026">
        <v>4123</v>
      </c>
      <c r="AQ32" s="1026"/>
      <c r="AR32" s="1026"/>
      <c r="AS32" s="1026"/>
      <c r="AT32" s="1026"/>
      <c r="AU32" s="1026">
        <v>3847</v>
      </c>
      <c r="AV32" s="1026"/>
      <c r="AW32" s="1026"/>
      <c r="AX32" s="1026"/>
      <c r="AY32" s="1026"/>
      <c r="AZ32" s="1097"/>
      <c r="BA32" s="1097"/>
      <c r="BB32" s="1097"/>
      <c r="BC32" s="1097"/>
      <c r="BD32" s="1097"/>
      <c r="BE32" s="1081" t="s">
        <v>405</v>
      </c>
      <c r="BF32" s="1081"/>
      <c r="BG32" s="1081"/>
      <c r="BH32" s="1081"/>
      <c r="BI32" s="1082"/>
      <c r="BJ32" s="253"/>
      <c r="BK32" s="253"/>
      <c r="BL32" s="253"/>
      <c r="BM32" s="253"/>
      <c r="BN32" s="253"/>
      <c r="BO32" s="266"/>
      <c r="BP32" s="266"/>
      <c r="BQ32" s="263">
        <v>26</v>
      </c>
      <c r="BR32" s="264"/>
      <c r="BS32" s="1069"/>
      <c r="BT32" s="1070"/>
      <c r="BU32" s="1070"/>
      <c r="BV32" s="1070"/>
      <c r="BW32" s="1070"/>
      <c r="BX32" s="1070"/>
      <c r="BY32" s="1070"/>
      <c r="BZ32" s="1070"/>
      <c r="CA32" s="1070"/>
      <c r="CB32" s="1070"/>
      <c r="CC32" s="1070"/>
      <c r="CD32" s="1070"/>
      <c r="CE32" s="1070"/>
      <c r="CF32" s="1070"/>
      <c r="CG32" s="1071"/>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47"/>
      <c r="DW32" s="1048"/>
      <c r="DX32" s="1048"/>
      <c r="DY32" s="1048"/>
      <c r="DZ32" s="1049"/>
      <c r="EA32" s="247"/>
    </row>
    <row r="33" spans="1:131" s="248" customFormat="1" ht="26.25" customHeight="1" x14ac:dyDescent="0.15">
      <c r="A33" s="267">
        <v>6</v>
      </c>
      <c r="B33" s="1086"/>
      <c r="C33" s="1087"/>
      <c r="D33" s="1087"/>
      <c r="E33" s="1087"/>
      <c r="F33" s="1087"/>
      <c r="G33" s="1087"/>
      <c r="H33" s="1087"/>
      <c r="I33" s="1087"/>
      <c r="J33" s="1087"/>
      <c r="K33" s="1087"/>
      <c r="L33" s="1087"/>
      <c r="M33" s="1087"/>
      <c r="N33" s="1087"/>
      <c r="O33" s="1087"/>
      <c r="P33" s="1088"/>
      <c r="Q33" s="1098"/>
      <c r="R33" s="1099"/>
      <c r="S33" s="1099"/>
      <c r="T33" s="1099"/>
      <c r="U33" s="1099"/>
      <c r="V33" s="1099"/>
      <c r="W33" s="1099"/>
      <c r="X33" s="1099"/>
      <c r="Y33" s="1099"/>
      <c r="Z33" s="1099"/>
      <c r="AA33" s="1099"/>
      <c r="AB33" s="1099"/>
      <c r="AC33" s="1099"/>
      <c r="AD33" s="1099"/>
      <c r="AE33" s="1100"/>
      <c r="AF33" s="1092"/>
      <c r="AG33" s="1093"/>
      <c r="AH33" s="1093"/>
      <c r="AI33" s="1093"/>
      <c r="AJ33" s="1094"/>
      <c r="AK33" s="1035"/>
      <c r="AL33" s="1026"/>
      <c r="AM33" s="1026"/>
      <c r="AN33" s="1026"/>
      <c r="AO33" s="1026"/>
      <c r="AP33" s="1026"/>
      <c r="AQ33" s="1026"/>
      <c r="AR33" s="1026"/>
      <c r="AS33" s="1026"/>
      <c r="AT33" s="1026"/>
      <c r="AU33" s="1026"/>
      <c r="AV33" s="1026"/>
      <c r="AW33" s="1026"/>
      <c r="AX33" s="1026"/>
      <c r="AY33" s="1026"/>
      <c r="AZ33" s="1097"/>
      <c r="BA33" s="1097"/>
      <c r="BB33" s="1097"/>
      <c r="BC33" s="1097"/>
      <c r="BD33" s="1097"/>
      <c r="BE33" s="1081"/>
      <c r="BF33" s="1081"/>
      <c r="BG33" s="1081"/>
      <c r="BH33" s="1081"/>
      <c r="BI33" s="1082"/>
      <c r="BJ33" s="253"/>
      <c r="BK33" s="253"/>
      <c r="BL33" s="253"/>
      <c r="BM33" s="253"/>
      <c r="BN33" s="253"/>
      <c r="BO33" s="266"/>
      <c r="BP33" s="266"/>
      <c r="BQ33" s="263">
        <v>27</v>
      </c>
      <c r="BR33" s="264"/>
      <c r="BS33" s="1069"/>
      <c r="BT33" s="1070"/>
      <c r="BU33" s="1070"/>
      <c r="BV33" s="1070"/>
      <c r="BW33" s="1070"/>
      <c r="BX33" s="1070"/>
      <c r="BY33" s="1070"/>
      <c r="BZ33" s="1070"/>
      <c r="CA33" s="1070"/>
      <c r="CB33" s="1070"/>
      <c r="CC33" s="1070"/>
      <c r="CD33" s="1070"/>
      <c r="CE33" s="1070"/>
      <c r="CF33" s="1070"/>
      <c r="CG33" s="1071"/>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247"/>
    </row>
    <row r="34" spans="1:131" s="248" customFormat="1" ht="26.25" customHeight="1" x14ac:dyDescent="0.15">
      <c r="A34" s="267">
        <v>7</v>
      </c>
      <c r="B34" s="1086"/>
      <c r="C34" s="1087"/>
      <c r="D34" s="1087"/>
      <c r="E34" s="1087"/>
      <c r="F34" s="1087"/>
      <c r="G34" s="1087"/>
      <c r="H34" s="1087"/>
      <c r="I34" s="1087"/>
      <c r="J34" s="1087"/>
      <c r="K34" s="1087"/>
      <c r="L34" s="1087"/>
      <c r="M34" s="1087"/>
      <c r="N34" s="1087"/>
      <c r="O34" s="1087"/>
      <c r="P34" s="1088"/>
      <c r="Q34" s="1098"/>
      <c r="R34" s="1099"/>
      <c r="S34" s="1099"/>
      <c r="T34" s="1099"/>
      <c r="U34" s="1099"/>
      <c r="V34" s="1099"/>
      <c r="W34" s="1099"/>
      <c r="X34" s="1099"/>
      <c r="Y34" s="1099"/>
      <c r="Z34" s="1099"/>
      <c r="AA34" s="1099"/>
      <c r="AB34" s="1099"/>
      <c r="AC34" s="1099"/>
      <c r="AD34" s="1099"/>
      <c r="AE34" s="1100"/>
      <c r="AF34" s="1092"/>
      <c r="AG34" s="1093"/>
      <c r="AH34" s="1093"/>
      <c r="AI34" s="1093"/>
      <c r="AJ34" s="1094"/>
      <c r="AK34" s="1035"/>
      <c r="AL34" s="1026"/>
      <c r="AM34" s="1026"/>
      <c r="AN34" s="1026"/>
      <c r="AO34" s="1026"/>
      <c r="AP34" s="1026"/>
      <c r="AQ34" s="1026"/>
      <c r="AR34" s="1026"/>
      <c r="AS34" s="1026"/>
      <c r="AT34" s="1026"/>
      <c r="AU34" s="1026"/>
      <c r="AV34" s="1026"/>
      <c r="AW34" s="1026"/>
      <c r="AX34" s="1026"/>
      <c r="AY34" s="1026"/>
      <c r="AZ34" s="1097"/>
      <c r="BA34" s="1097"/>
      <c r="BB34" s="1097"/>
      <c r="BC34" s="1097"/>
      <c r="BD34" s="1097"/>
      <c r="BE34" s="1081"/>
      <c r="BF34" s="1081"/>
      <c r="BG34" s="1081"/>
      <c r="BH34" s="1081"/>
      <c r="BI34" s="1082"/>
      <c r="BJ34" s="253"/>
      <c r="BK34" s="253"/>
      <c r="BL34" s="253"/>
      <c r="BM34" s="253"/>
      <c r="BN34" s="253"/>
      <c r="BO34" s="266"/>
      <c r="BP34" s="266"/>
      <c r="BQ34" s="263">
        <v>28</v>
      </c>
      <c r="BR34" s="264"/>
      <c r="BS34" s="1069"/>
      <c r="BT34" s="1070"/>
      <c r="BU34" s="1070"/>
      <c r="BV34" s="1070"/>
      <c r="BW34" s="1070"/>
      <c r="BX34" s="1070"/>
      <c r="BY34" s="1070"/>
      <c r="BZ34" s="1070"/>
      <c r="CA34" s="1070"/>
      <c r="CB34" s="1070"/>
      <c r="CC34" s="1070"/>
      <c r="CD34" s="1070"/>
      <c r="CE34" s="1070"/>
      <c r="CF34" s="1070"/>
      <c r="CG34" s="1071"/>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247"/>
    </row>
    <row r="35" spans="1:131" s="248" customFormat="1" ht="26.25" customHeight="1" x14ac:dyDescent="0.15">
      <c r="A35" s="267">
        <v>8</v>
      </c>
      <c r="B35" s="1086"/>
      <c r="C35" s="1087"/>
      <c r="D35" s="1087"/>
      <c r="E35" s="1087"/>
      <c r="F35" s="1087"/>
      <c r="G35" s="1087"/>
      <c r="H35" s="1087"/>
      <c r="I35" s="1087"/>
      <c r="J35" s="1087"/>
      <c r="K35" s="1087"/>
      <c r="L35" s="1087"/>
      <c r="M35" s="1087"/>
      <c r="N35" s="1087"/>
      <c r="O35" s="1087"/>
      <c r="P35" s="1088"/>
      <c r="Q35" s="1098"/>
      <c r="R35" s="1099"/>
      <c r="S35" s="1099"/>
      <c r="T35" s="1099"/>
      <c r="U35" s="1099"/>
      <c r="V35" s="1099"/>
      <c r="W35" s="1099"/>
      <c r="X35" s="1099"/>
      <c r="Y35" s="1099"/>
      <c r="Z35" s="1099"/>
      <c r="AA35" s="1099"/>
      <c r="AB35" s="1099"/>
      <c r="AC35" s="1099"/>
      <c r="AD35" s="1099"/>
      <c r="AE35" s="1100"/>
      <c r="AF35" s="1092"/>
      <c r="AG35" s="1093"/>
      <c r="AH35" s="1093"/>
      <c r="AI35" s="1093"/>
      <c r="AJ35" s="1094"/>
      <c r="AK35" s="1035"/>
      <c r="AL35" s="1026"/>
      <c r="AM35" s="1026"/>
      <c r="AN35" s="1026"/>
      <c r="AO35" s="1026"/>
      <c r="AP35" s="1026"/>
      <c r="AQ35" s="1026"/>
      <c r="AR35" s="1026"/>
      <c r="AS35" s="1026"/>
      <c r="AT35" s="1026"/>
      <c r="AU35" s="1026"/>
      <c r="AV35" s="1026"/>
      <c r="AW35" s="1026"/>
      <c r="AX35" s="1026"/>
      <c r="AY35" s="1026"/>
      <c r="AZ35" s="1097"/>
      <c r="BA35" s="1097"/>
      <c r="BB35" s="1097"/>
      <c r="BC35" s="1097"/>
      <c r="BD35" s="1097"/>
      <c r="BE35" s="1081"/>
      <c r="BF35" s="1081"/>
      <c r="BG35" s="1081"/>
      <c r="BH35" s="1081"/>
      <c r="BI35" s="1082"/>
      <c r="BJ35" s="253"/>
      <c r="BK35" s="253"/>
      <c r="BL35" s="253"/>
      <c r="BM35" s="253"/>
      <c r="BN35" s="253"/>
      <c r="BO35" s="266"/>
      <c r="BP35" s="266"/>
      <c r="BQ35" s="263">
        <v>29</v>
      </c>
      <c r="BR35" s="264"/>
      <c r="BS35" s="1069"/>
      <c r="BT35" s="1070"/>
      <c r="BU35" s="1070"/>
      <c r="BV35" s="1070"/>
      <c r="BW35" s="1070"/>
      <c r="BX35" s="1070"/>
      <c r="BY35" s="1070"/>
      <c r="BZ35" s="1070"/>
      <c r="CA35" s="1070"/>
      <c r="CB35" s="1070"/>
      <c r="CC35" s="1070"/>
      <c r="CD35" s="1070"/>
      <c r="CE35" s="1070"/>
      <c r="CF35" s="1070"/>
      <c r="CG35" s="1071"/>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247"/>
    </row>
    <row r="36" spans="1:131" s="248" customFormat="1" ht="26.25" customHeight="1" x14ac:dyDescent="0.15">
      <c r="A36" s="267">
        <v>9</v>
      </c>
      <c r="B36" s="1086"/>
      <c r="C36" s="1087"/>
      <c r="D36" s="1087"/>
      <c r="E36" s="1087"/>
      <c r="F36" s="1087"/>
      <c r="G36" s="1087"/>
      <c r="H36" s="1087"/>
      <c r="I36" s="1087"/>
      <c r="J36" s="1087"/>
      <c r="K36" s="1087"/>
      <c r="L36" s="1087"/>
      <c r="M36" s="1087"/>
      <c r="N36" s="1087"/>
      <c r="O36" s="1087"/>
      <c r="P36" s="1088"/>
      <c r="Q36" s="1098"/>
      <c r="R36" s="1099"/>
      <c r="S36" s="1099"/>
      <c r="T36" s="1099"/>
      <c r="U36" s="1099"/>
      <c r="V36" s="1099"/>
      <c r="W36" s="1099"/>
      <c r="X36" s="1099"/>
      <c r="Y36" s="1099"/>
      <c r="Z36" s="1099"/>
      <c r="AA36" s="1099"/>
      <c r="AB36" s="1099"/>
      <c r="AC36" s="1099"/>
      <c r="AD36" s="1099"/>
      <c r="AE36" s="1100"/>
      <c r="AF36" s="1092"/>
      <c r="AG36" s="1093"/>
      <c r="AH36" s="1093"/>
      <c r="AI36" s="1093"/>
      <c r="AJ36" s="1094"/>
      <c r="AK36" s="1035"/>
      <c r="AL36" s="1026"/>
      <c r="AM36" s="1026"/>
      <c r="AN36" s="1026"/>
      <c r="AO36" s="1026"/>
      <c r="AP36" s="1026"/>
      <c r="AQ36" s="1026"/>
      <c r="AR36" s="1026"/>
      <c r="AS36" s="1026"/>
      <c r="AT36" s="1026"/>
      <c r="AU36" s="1026"/>
      <c r="AV36" s="1026"/>
      <c r="AW36" s="1026"/>
      <c r="AX36" s="1026"/>
      <c r="AY36" s="1026"/>
      <c r="AZ36" s="1097"/>
      <c r="BA36" s="1097"/>
      <c r="BB36" s="1097"/>
      <c r="BC36" s="1097"/>
      <c r="BD36" s="1097"/>
      <c r="BE36" s="1081"/>
      <c r="BF36" s="1081"/>
      <c r="BG36" s="1081"/>
      <c r="BH36" s="1081"/>
      <c r="BI36" s="1082"/>
      <c r="BJ36" s="253"/>
      <c r="BK36" s="253"/>
      <c r="BL36" s="253"/>
      <c r="BM36" s="253"/>
      <c r="BN36" s="253"/>
      <c r="BO36" s="266"/>
      <c r="BP36" s="266"/>
      <c r="BQ36" s="263">
        <v>30</v>
      </c>
      <c r="BR36" s="264"/>
      <c r="BS36" s="1069"/>
      <c r="BT36" s="1070"/>
      <c r="BU36" s="1070"/>
      <c r="BV36" s="1070"/>
      <c r="BW36" s="1070"/>
      <c r="BX36" s="1070"/>
      <c r="BY36" s="1070"/>
      <c r="BZ36" s="1070"/>
      <c r="CA36" s="1070"/>
      <c r="CB36" s="1070"/>
      <c r="CC36" s="1070"/>
      <c r="CD36" s="1070"/>
      <c r="CE36" s="1070"/>
      <c r="CF36" s="1070"/>
      <c r="CG36" s="1071"/>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247"/>
    </row>
    <row r="37" spans="1:131" s="248" customFormat="1" ht="26.25" customHeight="1" x14ac:dyDescent="0.15">
      <c r="A37" s="267">
        <v>10</v>
      </c>
      <c r="B37" s="1086"/>
      <c r="C37" s="1087"/>
      <c r="D37" s="1087"/>
      <c r="E37" s="1087"/>
      <c r="F37" s="1087"/>
      <c r="G37" s="1087"/>
      <c r="H37" s="1087"/>
      <c r="I37" s="1087"/>
      <c r="J37" s="1087"/>
      <c r="K37" s="1087"/>
      <c r="L37" s="1087"/>
      <c r="M37" s="1087"/>
      <c r="N37" s="1087"/>
      <c r="O37" s="1087"/>
      <c r="P37" s="1088"/>
      <c r="Q37" s="1098"/>
      <c r="R37" s="1099"/>
      <c r="S37" s="1099"/>
      <c r="T37" s="1099"/>
      <c r="U37" s="1099"/>
      <c r="V37" s="1099"/>
      <c r="W37" s="1099"/>
      <c r="X37" s="1099"/>
      <c r="Y37" s="1099"/>
      <c r="Z37" s="1099"/>
      <c r="AA37" s="1099"/>
      <c r="AB37" s="1099"/>
      <c r="AC37" s="1099"/>
      <c r="AD37" s="1099"/>
      <c r="AE37" s="1100"/>
      <c r="AF37" s="1092"/>
      <c r="AG37" s="1093"/>
      <c r="AH37" s="1093"/>
      <c r="AI37" s="1093"/>
      <c r="AJ37" s="1094"/>
      <c r="AK37" s="1035"/>
      <c r="AL37" s="1026"/>
      <c r="AM37" s="1026"/>
      <c r="AN37" s="1026"/>
      <c r="AO37" s="1026"/>
      <c r="AP37" s="1026"/>
      <c r="AQ37" s="1026"/>
      <c r="AR37" s="1026"/>
      <c r="AS37" s="1026"/>
      <c r="AT37" s="1026"/>
      <c r="AU37" s="1026"/>
      <c r="AV37" s="1026"/>
      <c r="AW37" s="1026"/>
      <c r="AX37" s="1026"/>
      <c r="AY37" s="1026"/>
      <c r="AZ37" s="1097"/>
      <c r="BA37" s="1097"/>
      <c r="BB37" s="1097"/>
      <c r="BC37" s="1097"/>
      <c r="BD37" s="1097"/>
      <c r="BE37" s="1081"/>
      <c r="BF37" s="1081"/>
      <c r="BG37" s="1081"/>
      <c r="BH37" s="1081"/>
      <c r="BI37" s="1082"/>
      <c r="BJ37" s="253"/>
      <c r="BK37" s="253"/>
      <c r="BL37" s="253"/>
      <c r="BM37" s="253"/>
      <c r="BN37" s="253"/>
      <c r="BO37" s="266"/>
      <c r="BP37" s="266"/>
      <c r="BQ37" s="263">
        <v>31</v>
      </c>
      <c r="BR37" s="264"/>
      <c r="BS37" s="1069"/>
      <c r="BT37" s="1070"/>
      <c r="BU37" s="1070"/>
      <c r="BV37" s="1070"/>
      <c r="BW37" s="1070"/>
      <c r="BX37" s="1070"/>
      <c r="BY37" s="1070"/>
      <c r="BZ37" s="1070"/>
      <c r="CA37" s="1070"/>
      <c r="CB37" s="1070"/>
      <c r="CC37" s="1070"/>
      <c r="CD37" s="1070"/>
      <c r="CE37" s="1070"/>
      <c r="CF37" s="1070"/>
      <c r="CG37" s="1071"/>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247"/>
    </row>
    <row r="38" spans="1:131" s="248" customFormat="1" ht="26.25" customHeight="1" x14ac:dyDescent="0.15">
      <c r="A38" s="267">
        <v>11</v>
      </c>
      <c r="B38" s="1086"/>
      <c r="C38" s="1087"/>
      <c r="D38" s="1087"/>
      <c r="E38" s="1087"/>
      <c r="F38" s="1087"/>
      <c r="G38" s="1087"/>
      <c r="H38" s="1087"/>
      <c r="I38" s="1087"/>
      <c r="J38" s="1087"/>
      <c r="K38" s="1087"/>
      <c r="L38" s="1087"/>
      <c r="M38" s="1087"/>
      <c r="N38" s="1087"/>
      <c r="O38" s="1087"/>
      <c r="P38" s="1088"/>
      <c r="Q38" s="1098"/>
      <c r="R38" s="1099"/>
      <c r="S38" s="1099"/>
      <c r="T38" s="1099"/>
      <c r="U38" s="1099"/>
      <c r="V38" s="1099"/>
      <c r="W38" s="1099"/>
      <c r="X38" s="1099"/>
      <c r="Y38" s="1099"/>
      <c r="Z38" s="1099"/>
      <c r="AA38" s="1099"/>
      <c r="AB38" s="1099"/>
      <c r="AC38" s="1099"/>
      <c r="AD38" s="1099"/>
      <c r="AE38" s="1100"/>
      <c r="AF38" s="1092"/>
      <c r="AG38" s="1093"/>
      <c r="AH38" s="1093"/>
      <c r="AI38" s="1093"/>
      <c r="AJ38" s="1094"/>
      <c r="AK38" s="1035"/>
      <c r="AL38" s="1026"/>
      <c r="AM38" s="1026"/>
      <c r="AN38" s="1026"/>
      <c r="AO38" s="1026"/>
      <c r="AP38" s="1026"/>
      <c r="AQ38" s="1026"/>
      <c r="AR38" s="1026"/>
      <c r="AS38" s="1026"/>
      <c r="AT38" s="1026"/>
      <c r="AU38" s="1026"/>
      <c r="AV38" s="1026"/>
      <c r="AW38" s="1026"/>
      <c r="AX38" s="1026"/>
      <c r="AY38" s="1026"/>
      <c r="AZ38" s="1097"/>
      <c r="BA38" s="1097"/>
      <c r="BB38" s="1097"/>
      <c r="BC38" s="1097"/>
      <c r="BD38" s="1097"/>
      <c r="BE38" s="1081"/>
      <c r="BF38" s="1081"/>
      <c r="BG38" s="1081"/>
      <c r="BH38" s="1081"/>
      <c r="BI38" s="1082"/>
      <c r="BJ38" s="253"/>
      <c r="BK38" s="253"/>
      <c r="BL38" s="253"/>
      <c r="BM38" s="253"/>
      <c r="BN38" s="253"/>
      <c r="BO38" s="266"/>
      <c r="BP38" s="266"/>
      <c r="BQ38" s="263">
        <v>32</v>
      </c>
      <c r="BR38" s="264"/>
      <c r="BS38" s="1069"/>
      <c r="BT38" s="1070"/>
      <c r="BU38" s="1070"/>
      <c r="BV38" s="1070"/>
      <c r="BW38" s="1070"/>
      <c r="BX38" s="1070"/>
      <c r="BY38" s="1070"/>
      <c r="BZ38" s="1070"/>
      <c r="CA38" s="1070"/>
      <c r="CB38" s="1070"/>
      <c r="CC38" s="1070"/>
      <c r="CD38" s="1070"/>
      <c r="CE38" s="1070"/>
      <c r="CF38" s="1070"/>
      <c r="CG38" s="1071"/>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247"/>
    </row>
    <row r="39" spans="1:131" s="248" customFormat="1" ht="26.25" customHeight="1" x14ac:dyDescent="0.15">
      <c r="A39" s="267">
        <v>12</v>
      </c>
      <c r="B39" s="1086"/>
      <c r="C39" s="1087"/>
      <c r="D39" s="1087"/>
      <c r="E39" s="1087"/>
      <c r="F39" s="1087"/>
      <c r="G39" s="1087"/>
      <c r="H39" s="1087"/>
      <c r="I39" s="1087"/>
      <c r="J39" s="1087"/>
      <c r="K39" s="1087"/>
      <c r="L39" s="1087"/>
      <c r="M39" s="1087"/>
      <c r="N39" s="1087"/>
      <c r="O39" s="1087"/>
      <c r="P39" s="1088"/>
      <c r="Q39" s="1098"/>
      <c r="R39" s="1099"/>
      <c r="S39" s="1099"/>
      <c r="T39" s="1099"/>
      <c r="U39" s="1099"/>
      <c r="V39" s="1099"/>
      <c r="W39" s="1099"/>
      <c r="X39" s="1099"/>
      <c r="Y39" s="1099"/>
      <c r="Z39" s="1099"/>
      <c r="AA39" s="1099"/>
      <c r="AB39" s="1099"/>
      <c r="AC39" s="1099"/>
      <c r="AD39" s="1099"/>
      <c r="AE39" s="1100"/>
      <c r="AF39" s="1092"/>
      <c r="AG39" s="1093"/>
      <c r="AH39" s="1093"/>
      <c r="AI39" s="1093"/>
      <c r="AJ39" s="1094"/>
      <c r="AK39" s="1035"/>
      <c r="AL39" s="1026"/>
      <c r="AM39" s="1026"/>
      <c r="AN39" s="1026"/>
      <c r="AO39" s="1026"/>
      <c r="AP39" s="1026"/>
      <c r="AQ39" s="1026"/>
      <c r="AR39" s="1026"/>
      <c r="AS39" s="1026"/>
      <c r="AT39" s="1026"/>
      <c r="AU39" s="1026"/>
      <c r="AV39" s="1026"/>
      <c r="AW39" s="1026"/>
      <c r="AX39" s="1026"/>
      <c r="AY39" s="1026"/>
      <c r="AZ39" s="1097"/>
      <c r="BA39" s="1097"/>
      <c r="BB39" s="1097"/>
      <c r="BC39" s="1097"/>
      <c r="BD39" s="1097"/>
      <c r="BE39" s="1081"/>
      <c r="BF39" s="1081"/>
      <c r="BG39" s="1081"/>
      <c r="BH39" s="1081"/>
      <c r="BI39" s="1082"/>
      <c r="BJ39" s="253"/>
      <c r="BK39" s="253"/>
      <c r="BL39" s="253"/>
      <c r="BM39" s="253"/>
      <c r="BN39" s="253"/>
      <c r="BO39" s="266"/>
      <c r="BP39" s="266"/>
      <c r="BQ39" s="263">
        <v>33</v>
      </c>
      <c r="BR39" s="264"/>
      <c r="BS39" s="1069"/>
      <c r="BT39" s="1070"/>
      <c r="BU39" s="1070"/>
      <c r="BV39" s="1070"/>
      <c r="BW39" s="1070"/>
      <c r="BX39" s="1070"/>
      <c r="BY39" s="1070"/>
      <c r="BZ39" s="1070"/>
      <c r="CA39" s="1070"/>
      <c r="CB39" s="1070"/>
      <c r="CC39" s="1070"/>
      <c r="CD39" s="1070"/>
      <c r="CE39" s="1070"/>
      <c r="CF39" s="1070"/>
      <c r="CG39" s="1071"/>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247"/>
    </row>
    <row r="40" spans="1:131" s="248" customFormat="1" ht="26.25" customHeight="1" x14ac:dyDescent="0.15">
      <c r="A40" s="262">
        <v>13</v>
      </c>
      <c r="B40" s="1086"/>
      <c r="C40" s="1087"/>
      <c r="D40" s="1087"/>
      <c r="E40" s="1087"/>
      <c r="F40" s="1087"/>
      <c r="G40" s="1087"/>
      <c r="H40" s="1087"/>
      <c r="I40" s="1087"/>
      <c r="J40" s="1087"/>
      <c r="K40" s="1087"/>
      <c r="L40" s="1087"/>
      <c r="M40" s="1087"/>
      <c r="N40" s="1087"/>
      <c r="O40" s="1087"/>
      <c r="P40" s="1088"/>
      <c r="Q40" s="1098"/>
      <c r="R40" s="1099"/>
      <c r="S40" s="1099"/>
      <c r="T40" s="1099"/>
      <c r="U40" s="1099"/>
      <c r="V40" s="1099"/>
      <c r="W40" s="1099"/>
      <c r="X40" s="1099"/>
      <c r="Y40" s="1099"/>
      <c r="Z40" s="1099"/>
      <c r="AA40" s="1099"/>
      <c r="AB40" s="1099"/>
      <c r="AC40" s="1099"/>
      <c r="AD40" s="1099"/>
      <c r="AE40" s="1100"/>
      <c r="AF40" s="1092"/>
      <c r="AG40" s="1093"/>
      <c r="AH40" s="1093"/>
      <c r="AI40" s="1093"/>
      <c r="AJ40" s="1094"/>
      <c r="AK40" s="1035"/>
      <c r="AL40" s="1026"/>
      <c r="AM40" s="1026"/>
      <c r="AN40" s="1026"/>
      <c r="AO40" s="1026"/>
      <c r="AP40" s="1026"/>
      <c r="AQ40" s="1026"/>
      <c r="AR40" s="1026"/>
      <c r="AS40" s="1026"/>
      <c r="AT40" s="1026"/>
      <c r="AU40" s="1026"/>
      <c r="AV40" s="1026"/>
      <c r="AW40" s="1026"/>
      <c r="AX40" s="1026"/>
      <c r="AY40" s="1026"/>
      <c r="AZ40" s="1097"/>
      <c r="BA40" s="1097"/>
      <c r="BB40" s="1097"/>
      <c r="BC40" s="1097"/>
      <c r="BD40" s="1097"/>
      <c r="BE40" s="1081"/>
      <c r="BF40" s="1081"/>
      <c r="BG40" s="1081"/>
      <c r="BH40" s="1081"/>
      <c r="BI40" s="1082"/>
      <c r="BJ40" s="253"/>
      <c r="BK40" s="253"/>
      <c r="BL40" s="253"/>
      <c r="BM40" s="253"/>
      <c r="BN40" s="253"/>
      <c r="BO40" s="266"/>
      <c r="BP40" s="266"/>
      <c r="BQ40" s="263">
        <v>34</v>
      </c>
      <c r="BR40" s="264"/>
      <c r="BS40" s="1069"/>
      <c r="BT40" s="1070"/>
      <c r="BU40" s="1070"/>
      <c r="BV40" s="1070"/>
      <c r="BW40" s="1070"/>
      <c r="BX40" s="1070"/>
      <c r="BY40" s="1070"/>
      <c r="BZ40" s="1070"/>
      <c r="CA40" s="1070"/>
      <c r="CB40" s="1070"/>
      <c r="CC40" s="1070"/>
      <c r="CD40" s="1070"/>
      <c r="CE40" s="1070"/>
      <c r="CF40" s="1070"/>
      <c r="CG40" s="1071"/>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247"/>
    </row>
    <row r="41" spans="1:131" s="248" customFormat="1" ht="26.25" customHeight="1" x14ac:dyDescent="0.15">
      <c r="A41" s="262">
        <v>14</v>
      </c>
      <c r="B41" s="1086"/>
      <c r="C41" s="1087"/>
      <c r="D41" s="1087"/>
      <c r="E41" s="1087"/>
      <c r="F41" s="1087"/>
      <c r="G41" s="1087"/>
      <c r="H41" s="1087"/>
      <c r="I41" s="1087"/>
      <c r="J41" s="1087"/>
      <c r="K41" s="1087"/>
      <c r="L41" s="1087"/>
      <c r="M41" s="1087"/>
      <c r="N41" s="1087"/>
      <c r="O41" s="1087"/>
      <c r="P41" s="1088"/>
      <c r="Q41" s="1098"/>
      <c r="R41" s="1099"/>
      <c r="S41" s="1099"/>
      <c r="T41" s="1099"/>
      <c r="U41" s="1099"/>
      <c r="V41" s="1099"/>
      <c r="W41" s="1099"/>
      <c r="X41" s="1099"/>
      <c r="Y41" s="1099"/>
      <c r="Z41" s="1099"/>
      <c r="AA41" s="1099"/>
      <c r="AB41" s="1099"/>
      <c r="AC41" s="1099"/>
      <c r="AD41" s="1099"/>
      <c r="AE41" s="1100"/>
      <c r="AF41" s="1092"/>
      <c r="AG41" s="1093"/>
      <c r="AH41" s="1093"/>
      <c r="AI41" s="1093"/>
      <c r="AJ41" s="1094"/>
      <c r="AK41" s="1035"/>
      <c r="AL41" s="1026"/>
      <c r="AM41" s="1026"/>
      <c r="AN41" s="1026"/>
      <c r="AO41" s="1026"/>
      <c r="AP41" s="1026"/>
      <c r="AQ41" s="1026"/>
      <c r="AR41" s="1026"/>
      <c r="AS41" s="1026"/>
      <c r="AT41" s="1026"/>
      <c r="AU41" s="1026"/>
      <c r="AV41" s="1026"/>
      <c r="AW41" s="1026"/>
      <c r="AX41" s="1026"/>
      <c r="AY41" s="1026"/>
      <c r="AZ41" s="1097"/>
      <c r="BA41" s="1097"/>
      <c r="BB41" s="1097"/>
      <c r="BC41" s="1097"/>
      <c r="BD41" s="1097"/>
      <c r="BE41" s="1081"/>
      <c r="BF41" s="1081"/>
      <c r="BG41" s="1081"/>
      <c r="BH41" s="1081"/>
      <c r="BI41" s="1082"/>
      <c r="BJ41" s="253"/>
      <c r="BK41" s="253"/>
      <c r="BL41" s="253"/>
      <c r="BM41" s="253"/>
      <c r="BN41" s="253"/>
      <c r="BO41" s="266"/>
      <c r="BP41" s="266"/>
      <c r="BQ41" s="263">
        <v>35</v>
      </c>
      <c r="BR41" s="264"/>
      <c r="BS41" s="1069"/>
      <c r="BT41" s="1070"/>
      <c r="BU41" s="1070"/>
      <c r="BV41" s="1070"/>
      <c r="BW41" s="1070"/>
      <c r="BX41" s="1070"/>
      <c r="BY41" s="1070"/>
      <c r="BZ41" s="1070"/>
      <c r="CA41" s="1070"/>
      <c r="CB41" s="1070"/>
      <c r="CC41" s="1070"/>
      <c r="CD41" s="1070"/>
      <c r="CE41" s="1070"/>
      <c r="CF41" s="1070"/>
      <c r="CG41" s="1071"/>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247"/>
    </row>
    <row r="42" spans="1:131" s="248" customFormat="1" ht="26.25" customHeight="1" x14ac:dyDescent="0.15">
      <c r="A42" s="262">
        <v>15</v>
      </c>
      <c r="B42" s="1086"/>
      <c r="C42" s="1087"/>
      <c r="D42" s="1087"/>
      <c r="E42" s="1087"/>
      <c r="F42" s="1087"/>
      <c r="G42" s="1087"/>
      <c r="H42" s="1087"/>
      <c r="I42" s="1087"/>
      <c r="J42" s="1087"/>
      <c r="K42" s="1087"/>
      <c r="L42" s="1087"/>
      <c r="M42" s="1087"/>
      <c r="N42" s="1087"/>
      <c r="O42" s="1087"/>
      <c r="P42" s="1088"/>
      <c r="Q42" s="1098"/>
      <c r="R42" s="1099"/>
      <c r="S42" s="1099"/>
      <c r="T42" s="1099"/>
      <c r="U42" s="1099"/>
      <c r="V42" s="1099"/>
      <c r="W42" s="1099"/>
      <c r="X42" s="1099"/>
      <c r="Y42" s="1099"/>
      <c r="Z42" s="1099"/>
      <c r="AA42" s="1099"/>
      <c r="AB42" s="1099"/>
      <c r="AC42" s="1099"/>
      <c r="AD42" s="1099"/>
      <c r="AE42" s="1100"/>
      <c r="AF42" s="1092"/>
      <c r="AG42" s="1093"/>
      <c r="AH42" s="1093"/>
      <c r="AI42" s="1093"/>
      <c r="AJ42" s="1094"/>
      <c r="AK42" s="1035"/>
      <c r="AL42" s="1026"/>
      <c r="AM42" s="1026"/>
      <c r="AN42" s="1026"/>
      <c r="AO42" s="1026"/>
      <c r="AP42" s="1026"/>
      <c r="AQ42" s="1026"/>
      <c r="AR42" s="1026"/>
      <c r="AS42" s="1026"/>
      <c r="AT42" s="1026"/>
      <c r="AU42" s="1026"/>
      <c r="AV42" s="1026"/>
      <c r="AW42" s="1026"/>
      <c r="AX42" s="1026"/>
      <c r="AY42" s="1026"/>
      <c r="AZ42" s="1097"/>
      <c r="BA42" s="1097"/>
      <c r="BB42" s="1097"/>
      <c r="BC42" s="1097"/>
      <c r="BD42" s="1097"/>
      <c r="BE42" s="1081"/>
      <c r="BF42" s="1081"/>
      <c r="BG42" s="1081"/>
      <c r="BH42" s="1081"/>
      <c r="BI42" s="1082"/>
      <c r="BJ42" s="253"/>
      <c r="BK42" s="253"/>
      <c r="BL42" s="253"/>
      <c r="BM42" s="253"/>
      <c r="BN42" s="253"/>
      <c r="BO42" s="266"/>
      <c r="BP42" s="266"/>
      <c r="BQ42" s="263">
        <v>36</v>
      </c>
      <c r="BR42" s="264"/>
      <c r="BS42" s="1069"/>
      <c r="BT42" s="1070"/>
      <c r="BU42" s="1070"/>
      <c r="BV42" s="1070"/>
      <c r="BW42" s="1070"/>
      <c r="BX42" s="1070"/>
      <c r="BY42" s="1070"/>
      <c r="BZ42" s="1070"/>
      <c r="CA42" s="1070"/>
      <c r="CB42" s="1070"/>
      <c r="CC42" s="1070"/>
      <c r="CD42" s="1070"/>
      <c r="CE42" s="1070"/>
      <c r="CF42" s="1070"/>
      <c r="CG42" s="1071"/>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247"/>
    </row>
    <row r="43" spans="1:131" s="248" customFormat="1" ht="26.25" customHeight="1" x14ac:dyDescent="0.15">
      <c r="A43" s="262">
        <v>16</v>
      </c>
      <c r="B43" s="1086"/>
      <c r="C43" s="1087"/>
      <c r="D43" s="1087"/>
      <c r="E43" s="1087"/>
      <c r="F43" s="1087"/>
      <c r="G43" s="1087"/>
      <c r="H43" s="1087"/>
      <c r="I43" s="1087"/>
      <c r="J43" s="1087"/>
      <c r="K43" s="1087"/>
      <c r="L43" s="1087"/>
      <c r="M43" s="1087"/>
      <c r="N43" s="1087"/>
      <c r="O43" s="1087"/>
      <c r="P43" s="1088"/>
      <c r="Q43" s="1098"/>
      <c r="R43" s="1099"/>
      <c r="S43" s="1099"/>
      <c r="T43" s="1099"/>
      <c r="U43" s="1099"/>
      <c r="V43" s="1099"/>
      <c r="W43" s="1099"/>
      <c r="X43" s="1099"/>
      <c r="Y43" s="1099"/>
      <c r="Z43" s="1099"/>
      <c r="AA43" s="1099"/>
      <c r="AB43" s="1099"/>
      <c r="AC43" s="1099"/>
      <c r="AD43" s="1099"/>
      <c r="AE43" s="1100"/>
      <c r="AF43" s="1092"/>
      <c r="AG43" s="1093"/>
      <c r="AH43" s="1093"/>
      <c r="AI43" s="1093"/>
      <c r="AJ43" s="1094"/>
      <c r="AK43" s="1035"/>
      <c r="AL43" s="1026"/>
      <c r="AM43" s="1026"/>
      <c r="AN43" s="1026"/>
      <c r="AO43" s="1026"/>
      <c r="AP43" s="1026"/>
      <c r="AQ43" s="1026"/>
      <c r="AR43" s="1026"/>
      <c r="AS43" s="1026"/>
      <c r="AT43" s="1026"/>
      <c r="AU43" s="1026"/>
      <c r="AV43" s="1026"/>
      <c r="AW43" s="1026"/>
      <c r="AX43" s="1026"/>
      <c r="AY43" s="1026"/>
      <c r="AZ43" s="1097"/>
      <c r="BA43" s="1097"/>
      <c r="BB43" s="1097"/>
      <c r="BC43" s="1097"/>
      <c r="BD43" s="1097"/>
      <c r="BE43" s="1081"/>
      <c r="BF43" s="1081"/>
      <c r="BG43" s="1081"/>
      <c r="BH43" s="1081"/>
      <c r="BI43" s="1082"/>
      <c r="BJ43" s="253"/>
      <c r="BK43" s="253"/>
      <c r="BL43" s="253"/>
      <c r="BM43" s="253"/>
      <c r="BN43" s="253"/>
      <c r="BO43" s="266"/>
      <c r="BP43" s="266"/>
      <c r="BQ43" s="263">
        <v>37</v>
      </c>
      <c r="BR43" s="264"/>
      <c r="BS43" s="1069"/>
      <c r="BT43" s="1070"/>
      <c r="BU43" s="1070"/>
      <c r="BV43" s="1070"/>
      <c r="BW43" s="1070"/>
      <c r="BX43" s="1070"/>
      <c r="BY43" s="1070"/>
      <c r="BZ43" s="1070"/>
      <c r="CA43" s="1070"/>
      <c r="CB43" s="1070"/>
      <c r="CC43" s="1070"/>
      <c r="CD43" s="1070"/>
      <c r="CE43" s="1070"/>
      <c r="CF43" s="1070"/>
      <c r="CG43" s="1071"/>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247"/>
    </row>
    <row r="44" spans="1:131" s="248" customFormat="1" ht="26.25" customHeight="1" x14ac:dyDescent="0.15">
      <c r="A44" s="262">
        <v>17</v>
      </c>
      <c r="B44" s="1086"/>
      <c r="C44" s="1087"/>
      <c r="D44" s="1087"/>
      <c r="E44" s="1087"/>
      <c r="F44" s="1087"/>
      <c r="G44" s="1087"/>
      <c r="H44" s="1087"/>
      <c r="I44" s="1087"/>
      <c r="J44" s="1087"/>
      <c r="K44" s="1087"/>
      <c r="L44" s="1087"/>
      <c r="M44" s="1087"/>
      <c r="N44" s="1087"/>
      <c r="O44" s="1087"/>
      <c r="P44" s="1088"/>
      <c r="Q44" s="1098"/>
      <c r="R44" s="1099"/>
      <c r="S44" s="1099"/>
      <c r="T44" s="1099"/>
      <c r="U44" s="1099"/>
      <c r="V44" s="1099"/>
      <c r="W44" s="1099"/>
      <c r="X44" s="1099"/>
      <c r="Y44" s="1099"/>
      <c r="Z44" s="1099"/>
      <c r="AA44" s="1099"/>
      <c r="AB44" s="1099"/>
      <c r="AC44" s="1099"/>
      <c r="AD44" s="1099"/>
      <c r="AE44" s="1100"/>
      <c r="AF44" s="1092"/>
      <c r="AG44" s="1093"/>
      <c r="AH44" s="1093"/>
      <c r="AI44" s="1093"/>
      <c r="AJ44" s="1094"/>
      <c r="AK44" s="1035"/>
      <c r="AL44" s="1026"/>
      <c r="AM44" s="1026"/>
      <c r="AN44" s="1026"/>
      <c r="AO44" s="1026"/>
      <c r="AP44" s="1026"/>
      <c r="AQ44" s="1026"/>
      <c r="AR44" s="1026"/>
      <c r="AS44" s="1026"/>
      <c r="AT44" s="1026"/>
      <c r="AU44" s="1026"/>
      <c r="AV44" s="1026"/>
      <c r="AW44" s="1026"/>
      <c r="AX44" s="1026"/>
      <c r="AY44" s="1026"/>
      <c r="AZ44" s="1097"/>
      <c r="BA44" s="1097"/>
      <c r="BB44" s="1097"/>
      <c r="BC44" s="1097"/>
      <c r="BD44" s="1097"/>
      <c r="BE44" s="1081"/>
      <c r="BF44" s="1081"/>
      <c r="BG44" s="1081"/>
      <c r="BH44" s="1081"/>
      <c r="BI44" s="1082"/>
      <c r="BJ44" s="253"/>
      <c r="BK44" s="253"/>
      <c r="BL44" s="253"/>
      <c r="BM44" s="253"/>
      <c r="BN44" s="253"/>
      <c r="BO44" s="266"/>
      <c r="BP44" s="266"/>
      <c r="BQ44" s="263">
        <v>38</v>
      </c>
      <c r="BR44" s="264"/>
      <c r="BS44" s="1069"/>
      <c r="BT44" s="1070"/>
      <c r="BU44" s="1070"/>
      <c r="BV44" s="1070"/>
      <c r="BW44" s="1070"/>
      <c r="BX44" s="1070"/>
      <c r="BY44" s="1070"/>
      <c r="BZ44" s="1070"/>
      <c r="CA44" s="1070"/>
      <c r="CB44" s="1070"/>
      <c r="CC44" s="1070"/>
      <c r="CD44" s="1070"/>
      <c r="CE44" s="1070"/>
      <c r="CF44" s="1070"/>
      <c r="CG44" s="1071"/>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247"/>
    </row>
    <row r="45" spans="1:131" s="248" customFormat="1" ht="26.25" customHeight="1" x14ac:dyDescent="0.15">
      <c r="A45" s="262">
        <v>18</v>
      </c>
      <c r="B45" s="1086"/>
      <c r="C45" s="1087"/>
      <c r="D45" s="1087"/>
      <c r="E45" s="1087"/>
      <c r="F45" s="1087"/>
      <c r="G45" s="1087"/>
      <c r="H45" s="1087"/>
      <c r="I45" s="1087"/>
      <c r="J45" s="1087"/>
      <c r="K45" s="1087"/>
      <c r="L45" s="1087"/>
      <c r="M45" s="1087"/>
      <c r="N45" s="1087"/>
      <c r="O45" s="1087"/>
      <c r="P45" s="1088"/>
      <c r="Q45" s="1098"/>
      <c r="R45" s="1099"/>
      <c r="S45" s="1099"/>
      <c r="T45" s="1099"/>
      <c r="U45" s="1099"/>
      <c r="V45" s="1099"/>
      <c r="W45" s="1099"/>
      <c r="X45" s="1099"/>
      <c r="Y45" s="1099"/>
      <c r="Z45" s="1099"/>
      <c r="AA45" s="1099"/>
      <c r="AB45" s="1099"/>
      <c r="AC45" s="1099"/>
      <c r="AD45" s="1099"/>
      <c r="AE45" s="1100"/>
      <c r="AF45" s="1092"/>
      <c r="AG45" s="1093"/>
      <c r="AH45" s="1093"/>
      <c r="AI45" s="1093"/>
      <c r="AJ45" s="1094"/>
      <c r="AK45" s="1035"/>
      <c r="AL45" s="1026"/>
      <c r="AM45" s="1026"/>
      <c r="AN45" s="1026"/>
      <c r="AO45" s="1026"/>
      <c r="AP45" s="1026"/>
      <c r="AQ45" s="1026"/>
      <c r="AR45" s="1026"/>
      <c r="AS45" s="1026"/>
      <c r="AT45" s="1026"/>
      <c r="AU45" s="1026"/>
      <c r="AV45" s="1026"/>
      <c r="AW45" s="1026"/>
      <c r="AX45" s="1026"/>
      <c r="AY45" s="1026"/>
      <c r="AZ45" s="1097"/>
      <c r="BA45" s="1097"/>
      <c r="BB45" s="1097"/>
      <c r="BC45" s="1097"/>
      <c r="BD45" s="1097"/>
      <c r="BE45" s="1081"/>
      <c r="BF45" s="1081"/>
      <c r="BG45" s="1081"/>
      <c r="BH45" s="1081"/>
      <c r="BI45" s="1082"/>
      <c r="BJ45" s="253"/>
      <c r="BK45" s="253"/>
      <c r="BL45" s="253"/>
      <c r="BM45" s="253"/>
      <c r="BN45" s="253"/>
      <c r="BO45" s="266"/>
      <c r="BP45" s="266"/>
      <c r="BQ45" s="263">
        <v>39</v>
      </c>
      <c r="BR45" s="264"/>
      <c r="BS45" s="1069"/>
      <c r="BT45" s="1070"/>
      <c r="BU45" s="1070"/>
      <c r="BV45" s="1070"/>
      <c r="BW45" s="1070"/>
      <c r="BX45" s="1070"/>
      <c r="BY45" s="1070"/>
      <c r="BZ45" s="1070"/>
      <c r="CA45" s="1070"/>
      <c r="CB45" s="1070"/>
      <c r="CC45" s="1070"/>
      <c r="CD45" s="1070"/>
      <c r="CE45" s="1070"/>
      <c r="CF45" s="1070"/>
      <c r="CG45" s="1071"/>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247"/>
    </row>
    <row r="46" spans="1:131" s="248" customFormat="1" ht="26.25" customHeight="1" x14ac:dyDescent="0.15">
      <c r="A46" s="262">
        <v>19</v>
      </c>
      <c r="B46" s="1086"/>
      <c r="C46" s="1087"/>
      <c r="D46" s="1087"/>
      <c r="E46" s="1087"/>
      <c r="F46" s="1087"/>
      <c r="G46" s="1087"/>
      <c r="H46" s="1087"/>
      <c r="I46" s="1087"/>
      <c r="J46" s="1087"/>
      <c r="K46" s="1087"/>
      <c r="L46" s="1087"/>
      <c r="M46" s="1087"/>
      <c r="N46" s="1087"/>
      <c r="O46" s="1087"/>
      <c r="P46" s="1088"/>
      <c r="Q46" s="1098"/>
      <c r="R46" s="1099"/>
      <c r="S46" s="1099"/>
      <c r="T46" s="1099"/>
      <c r="U46" s="1099"/>
      <c r="V46" s="1099"/>
      <c r="W46" s="1099"/>
      <c r="X46" s="1099"/>
      <c r="Y46" s="1099"/>
      <c r="Z46" s="1099"/>
      <c r="AA46" s="1099"/>
      <c r="AB46" s="1099"/>
      <c r="AC46" s="1099"/>
      <c r="AD46" s="1099"/>
      <c r="AE46" s="1100"/>
      <c r="AF46" s="1092"/>
      <c r="AG46" s="1093"/>
      <c r="AH46" s="1093"/>
      <c r="AI46" s="1093"/>
      <c r="AJ46" s="1094"/>
      <c r="AK46" s="1035"/>
      <c r="AL46" s="1026"/>
      <c r="AM46" s="1026"/>
      <c r="AN46" s="1026"/>
      <c r="AO46" s="1026"/>
      <c r="AP46" s="1026"/>
      <c r="AQ46" s="1026"/>
      <c r="AR46" s="1026"/>
      <c r="AS46" s="1026"/>
      <c r="AT46" s="1026"/>
      <c r="AU46" s="1026"/>
      <c r="AV46" s="1026"/>
      <c r="AW46" s="1026"/>
      <c r="AX46" s="1026"/>
      <c r="AY46" s="1026"/>
      <c r="AZ46" s="1097"/>
      <c r="BA46" s="1097"/>
      <c r="BB46" s="1097"/>
      <c r="BC46" s="1097"/>
      <c r="BD46" s="1097"/>
      <c r="BE46" s="1081"/>
      <c r="BF46" s="1081"/>
      <c r="BG46" s="1081"/>
      <c r="BH46" s="1081"/>
      <c r="BI46" s="1082"/>
      <c r="BJ46" s="253"/>
      <c r="BK46" s="253"/>
      <c r="BL46" s="253"/>
      <c r="BM46" s="253"/>
      <c r="BN46" s="253"/>
      <c r="BO46" s="266"/>
      <c r="BP46" s="266"/>
      <c r="BQ46" s="263">
        <v>40</v>
      </c>
      <c r="BR46" s="264"/>
      <c r="BS46" s="1069"/>
      <c r="BT46" s="1070"/>
      <c r="BU46" s="1070"/>
      <c r="BV46" s="1070"/>
      <c r="BW46" s="1070"/>
      <c r="BX46" s="1070"/>
      <c r="BY46" s="1070"/>
      <c r="BZ46" s="1070"/>
      <c r="CA46" s="1070"/>
      <c r="CB46" s="1070"/>
      <c r="CC46" s="1070"/>
      <c r="CD46" s="1070"/>
      <c r="CE46" s="1070"/>
      <c r="CF46" s="1070"/>
      <c r="CG46" s="1071"/>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247"/>
    </row>
    <row r="47" spans="1:131" s="248" customFormat="1" ht="26.25" customHeight="1" x14ac:dyDescent="0.15">
      <c r="A47" s="262">
        <v>20</v>
      </c>
      <c r="B47" s="1086"/>
      <c r="C47" s="1087"/>
      <c r="D47" s="1087"/>
      <c r="E47" s="1087"/>
      <c r="F47" s="1087"/>
      <c r="G47" s="1087"/>
      <c r="H47" s="1087"/>
      <c r="I47" s="1087"/>
      <c r="J47" s="1087"/>
      <c r="K47" s="1087"/>
      <c r="L47" s="1087"/>
      <c r="M47" s="1087"/>
      <c r="N47" s="1087"/>
      <c r="O47" s="1087"/>
      <c r="P47" s="1088"/>
      <c r="Q47" s="1098"/>
      <c r="R47" s="1099"/>
      <c r="S47" s="1099"/>
      <c r="T47" s="1099"/>
      <c r="U47" s="1099"/>
      <c r="V47" s="1099"/>
      <c r="W47" s="1099"/>
      <c r="X47" s="1099"/>
      <c r="Y47" s="1099"/>
      <c r="Z47" s="1099"/>
      <c r="AA47" s="1099"/>
      <c r="AB47" s="1099"/>
      <c r="AC47" s="1099"/>
      <c r="AD47" s="1099"/>
      <c r="AE47" s="1100"/>
      <c r="AF47" s="1092"/>
      <c r="AG47" s="1093"/>
      <c r="AH47" s="1093"/>
      <c r="AI47" s="1093"/>
      <c r="AJ47" s="1094"/>
      <c r="AK47" s="1035"/>
      <c r="AL47" s="1026"/>
      <c r="AM47" s="1026"/>
      <c r="AN47" s="1026"/>
      <c r="AO47" s="1026"/>
      <c r="AP47" s="1026"/>
      <c r="AQ47" s="1026"/>
      <c r="AR47" s="1026"/>
      <c r="AS47" s="1026"/>
      <c r="AT47" s="1026"/>
      <c r="AU47" s="1026"/>
      <c r="AV47" s="1026"/>
      <c r="AW47" s="1026"/>
      <c r="AX47" s="1026"/>
      <c r="AY47" s="1026"/>
      <c r="AZ47" s="1097"/>
      <c r="BA47" s="1097"/>
      <c r="BB47" s="1097"/>
      <c r="BC47" s="1097"/>
      <c r="BD47" s="1097"/>
      <c r="BE47" s="1081"/>
      <c r="BF47" s="1081"/>
      <c r="BG47" s="1081"/>
      <c r="BH47" s="1081"/>
      <c r="BI47" s="1082"/>
      <c r="BJ47" s="253"/>
      <c r="BK47" s="253"/>
      <c r="BL47" s="253"/>
      <c r="BM47" s="253"/>
      <c r="BN47" s="253"/>
      <c r="BO47" s="266"/>
      <c r="BP47" s="266"/>
      <c r="BQ47" s="263">
        <v>41</v>
      </c>
      <c r="BR47" s="264"/>
      <c r="BS47" s="1069"/>
      <c r="BT47" s="1070"/>
      <c r="BU47" s="1070"/>
      <c r="BV47" s="1070"/>
      <c r="BW47" s="1070"/>
      <c r="BX47" s="1070"/>
      <c r="BY47" s="1070"/>
      <c r="BZ47" s="1070"/>
      <c r="CA47" s="1070"/>
      <c r="CB47" s="1070"/>
      <c r="CC47" s="1070"/>
      <c r="CD47" s="1070"/>
      <c r="CE47" s="1070"/>
      <c r="CF47" s="1070"/>
      <c r="CG47" s="1071"/>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247"/>
    </row>
    <row r="48" spans="1:131" s="248" customFormat="1" ht="26.25" customHeight="1" x14ac:dyDescent="0.15">
      <c r="A48" s="262">
        <v>21</v>
      </c>
      <c r="B48" s="1086"/>
      <c r="C48" s="1087"/>
      <c r="D48" s="1087"/>
      <c r="E48" s="1087"/>
      <c r="F48" s="1087"/>
      <c r="G48" s="1087"/>
      <c r="H48" s="1087"/>
      <c r="I48" s="1087"/>
      <c r="J48" s="1087"/>
      <c r="K48" s="1087"/>
      <c r="L48" s="1087"/>
      <c r="M48" s="1087"/>
      <c r="N48" s="1087"/>
      <c r="O48" s="1087"/>
      <c r="P48" s="1088"/>
      <c r="Q48" s="1098"/>
      <c r="R48" s="1099"/>
      <c r="S48" s="1099"/>
      <c r="T48" s="1099"/>
      <c r="U48" s="1099"/>
      <c r="V48" s="1099"/>
      <c r="W48" s="1099"/>
      <c r="X48" s="1099"/>
      <c r="Y48" s="1099"/>
      <c r="Z48" s="1099"/>
      <c r="AA48" s="1099"/>
      <c r="AB48" s="1099"/>
      <c r="AC48" s="1099"/>
      <c r="AD48" s="1099"/>
      <c r="AE48" s="1100"/>
      <c r="AF48" s="1092"/>
      <c r="AG48" s="1093"/>
      <c r="AH48" s="1093"/>
      <c r="AI48" s="1093"/>
      <c r="AJ48" s="1094"/>
      <c r="AK48" s="1035"/>
      <c r="AL48" s="1026"/>
      <c r="AM48" s="1026"/>
      <c r="AN48" s="1026"/>
      <c r="AO48" s="1026"/>
      <c r="AP48" s="1026"/>
      <c r="AQ48" s="1026"/>
      <c r="AR48" s="1026"/>
      <c r="AS48" s="1026"/>
      <c r="AT48" s="1026"/>
      <c r="AU48" s="1026"/>
      <c r="AV48" s="1026"/>
      <c r="AW48" s="1026"/>
      <c r="AX48" s="1026"/>
      <c r="AY48" s="1026"/>
      <c r="AZ48" s="1097"/>
      <c r="BA48" s="1097"/>
      <c r="BB48" s="1097"/>
      <c r="BC48" s="1097"/>
      <c r="BD48" s="1097"/>
      <c r="BE48" s="1081"/>
      <c r="BF48" s="1081"/>
      <c r="BG48" s="1081"/>
      <c r="BH48" s="1081"/>
      <c r="BI48" s="1082"/>
      <c r="BJ48" s="253"/>
      <c r="BK48" s="253"/>
      <c r="BL48" s="253"/>
      <c r="BM48" s="253"/>
      <c r="BN48" s="253"/>
      <c r="BO48" s="266"/>
      <c r="BP48" s="266"/>
      <c r="BQ48" s="263">
        <v>42</v>
      </c>
      <c r="BR48" s="264"/>
      <c r="BS48" s="1069"/>
      <c r="BT48" s="1070"/>
      <c r="BU48" s="1070"/>
      <c r="BV48" s="1070"/>
      <c r="BW48" s="1070"/>
      <c r="BX48" s="1070"/>
      <c r="BY48" s="1070"/>
      <c r="BZ48" s="1070"/>
      <c r="CA48" s="1070"/>
      <c r="CB48" s="1070"/>
      <c r="CC48" s="1070"/>
      <c r="CD48" s="1070"/>
      <c r="CE48" s="1070"/>
      <c r="CF48" s="1070"/>
      <c r="CG48" s="1071"/>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247"/>
    </row>
    <row r="49" spans="1:131" s="248" customFormat="1" ht="26.25" customHeight="1" x14ac:dyDescent="0.15">
      <c r="A49" s="262">
        <v>22</v>
      </c>
      <c r="B49" s="1086"/>
      <c r="C49" s="1087"/>
      <c r="D49" s="1087"/>
      <c r="E49" s="1087"/>
      <c r="F49" s="1087"/>
      <c r="G49" s="1087"/>
      <c r="H49" s="1087"/>
      <c r="I49" s="1087"/>
      <c r="J49" s="1087"/>
      <c r="K49" s="1087"/>
      <c r="L49" s="1087"/>
      <c r="M49" s="1087"/>
      <c r="N49" s="1087"/>
      <c r="O49" s="1087"/>
      <c r="P49" s="1088"/>
      <c r="Q49" s="1098"/>
      <c r="R49" s="1099"/>
      <c r="S49" s="1099"/>
      <c r="T49" s="1099"/>
      <c r="U49" s="1099"/>
      <c r="V49" s="1099"/>
      <c r="W49" s="1099"/>
      <c r="X49" s="1099"/>
      <c r="Y49" s="1099"/>
      <c r="Z49" s="1099"/>
      <c r="AA49" s="1099"/>
      <c r="AB49" s="1099"/>
      <c r="AC49" s="1099"/>
      <c r="AD49" s="1099"/>
      <c r="AE49" s="1100"/>
      <c r="AF49" s="1092"/>
      <c r="AG49" s="1093"/>
      <c r="AH49" s="1093"/>
      <c r="AI49" s="1093"/>
      <c r="AJ49" s="1094"/>
      <c r="AK49" s="1035"/>
      <c r="AL49" s="1026"/>
      <c r="AM49" s="1026"/>
      <c r="AN49" s="1026"/>
      <c r="AO49" s="1026"/>
      <c r="AP49" s="1026"/>
      <c r="AQ49" s="1026"/>
      <c r="AR49" s="1026"/>
      <c r="AS49" s="1026"/>
      <c r="AT49" s="1026"/>
      <c r="AU49" s="1026"/>
      <c r="AV49" s="1026"/>
      <c r="AW49" s="1026"/>
      <c r="AX49" s="1026"/>
      <c r="AY49" s="1026"/>
      <c r="AZ49" s="1097"/>
      <c r="BA49" s="1097"/>
      <c r="BB49" s="1097"/>
      <c r="BC49" s="1097"/>
      <c r="BD49" s="1097"/>
      <c r="BE49" s="1081"/>
      <c r="BF49" s="1081"/>
      <c r="BG49" s="1081"/>
      <c r="BH49" s="1081"/>
      <c r="BI49" s="1082"/>
      <c r="BJ49" s="253"/>
      <c r="BK49" s="253"/>
      <c r="BL49" s="253"/>
      <c r="BM49" s="253"/>
      <c r="BN49" s="253"/>
      <c r="BO49" s="266"/>
      <c r="BP49" s="266"/>
      <c r="BQ49" s="263">
        <v>43</v>
      </c>
      <c r="BR49" s="264"/>
      <c r="BS49" s="1069"/>
      <c r="BT49" s="1070"/>
      <c r="BU49" s="1070"/>
      <c r="BV49" s="1070"/>
      <c r="BW49" s="1070"/>
      <c r="BX49" s="1070"/>
      <c r="BY49" s="1070"/>
      <c r="BZ49" s="1070"/>
      <c r="CA49" s="1070"/>
      <c r="CB49" s="1070"/>
      <c r="CC49" s="1070"/>
      <c r="CD49" s="1070"/>
      <c r="CE49" s="1070"/>
      <c r="CF49" s="1070"/>
      <c r="CG49" s="1071"/>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247"/>
    </row>
    <row r="50" spans="1:131" s="248" customFormat="1" ht="26.25" customHeight="1" x14ac:dyDescent="0.15">
      <c r="A50" s="262">
        <v>23</v>
      </c>
      <c r="B50" s="1086"/>
      <c r="C50" s="1087"/>
      <c r="D50" s="1087"/>
      <c r="E50" s="1087"/>
      <c r="F50" s="1087"/>
      <c r="G50" s="1087"/>
      <c r="H50" s="1087"/>
      <c r="I50" s="1087"/>
      <c r="J50" s="1087"/>
      <c r="K50" s="1087"/>
      <c r="L50" s="1087"/>
      <c r="M50" s="1087"/>
      <c r="N50" s="1087"/>
      <c r="O50" s="1087"/>
      <c r="P50" s="1088"/>
      <c r="Q50" s="1089"/>
      <c r="R50" s="1090"/>
      <c r="S50" s="1090"/>
      <c r="T50" s="1090"/>
      <c r="U50" s="1090"/>
      <c r="V50" s="1090"/>
      <c r="W50" s="1090"/>
      <c r="X50" s="1090"/>
      <c r="Y50" s="1090"/>
      <c r="Z50" s="1090"/>
      <c r="AA50" s="1090"/>
      <c r="AB50" s="1090"/>
      <c r="AC50" s="1090"/>
      <c r="AD50" s="1090"/>
      <c r="AE50" s="1091"/>
      <c r="AF50" s="1092"/>
      <c r="AG50" s="1093"/>
      <c r="AH50" s="1093"/>
      <c r="AI50" s="1093"/>
      <c r="AJ50" s="1094"/>
      <c r="AK50" s="1095"/>
      <c r="AL50" s="1090"/>
      <c r="AM50" s="1090"/>
      <c r="AN50" s="1090"/>
      <c r="AO50" s="1090"/>
      <c r="AP50" s="1090"/>
      <c r="AQ50" s="1090"/>
      <c r="AR50" s="1090"/>
      <c r="AS50" s="1090"/>
      <c r="AT50" s="1090"/>
      <c r="AU50" s="1090"/>
      <c r="AV50" s="1090"/>
      <c r="AW50" s="1090"/>
      <c r="AX50" s="1090"/>
      <c r="AY50" s="1090"/>
      <c r="AZ50" s="1096"/>
      <c r="BA50" s="1096"/>
      <c r="BB50" s="1096"/>
      <c r="BC50" s="1096"/>
      <c r="BD50" s="1096"/>
      <c r="BE50" s="1081"/>
      <c r="BF50" s="1081"/>
      <c r="BG50" s="1081"/>
      <c r="BH50" s="1081"/>
      <c r="BI50" s="1082"/>
      <c r="BJ50" s="253"/>
      <c r="BK50" s="253"/>
      <c r="BL50" s="253"/>
      <c r="BM50" s="253"/>
      <c r="BN50" s="253"/>
      <c r="BO50" s="266"/>
      <c r="BP50" s="266"/>
      <c r="BQ50" s="263">
        <v>44</v>
      </c>
      <c r="BR50" s="264"/>
      <c r="BS50" s="1069"/>
      <c r="BT50" s="1070"/>
      <c r="BU50" s="1070"/>
      <c r="BV50" s="1070"/>
      <c r="BW50" s="1070"/>
      <c r="BX50" s="1070"/>
      <c r="BY50" s="1070"/>
      <c r="BZ50" s="1070"/>
      <c r="CA50" s="1070"/>
      <c r="CB50" s="1070"/>
      <c r="CC50" s="1070"/>
      <c r="CD50" s="1070"/>
      <c r="CE50" s="1070"/>
      <c r="CF50" s="1070"/>
      <c r="CG50" s="1071"/>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247"/>
    </row>
    <row r="51" spans="1:131" s="248" customFormat="1" ht="26.25" customHeight="1" x14ac:dyDescent="0.15">
      <c r="A51" s="262">
        <v>24</v>
      </c>
      <c r="B51" s="1086"/>
      <c r="C51" s="1087"/>
      <c r="D51" s="1087"/>
      <c r="E51" s="1087"/>
      <c r="F51" s="1087"/>
      <c r="G51" s="1087"/>
      <c r="H51" s="1087"/>
      <c r="I51" s="1087"/>
      <c r="J51" s="1087"/>
      <c r="K51" s="1087"/>
      <c r="L51" s="1087"/>
      <c r="M51" s="1087"/>
      <c r="N51" s="1087"/>
      <c r="O51" s="1087"/>
      <c r="P51" s="1088"/>
      <c r="Q51" s="1089"/>
      <c r="R51" s="1090"/>
      <c r="S51" s="1090"/>
      <c r="T51" s="1090"/>
      <c r="U51" s="1090"/>
      <c r="V51" s="1090"/>
      <c r="W51" s="1090"/>
      <c r="X51" s="1090"/>
      <c r="Y51" s="1090"/>
      <c r="Z51" s="1090"/>
      <c r="AA51" s="1090"/>
      <c r="AB51" s="1090"/>
      <c r="AC51" s="1090"/>
      <c r="AD51" s="1090"/>
      <c r="AE51" s="1091"/>
      <c r="AF51" s="1092"/>
      <c r="AG51" s="1093"/>
      <c r="AH51" s="1093"/>
      <c r="AI51" s="1093"/>
      <c r="AJ51" s="1094"/>
      <c r="AK51" s="1095"/>
      <c r="AL51" s="1090"/>
      <c r="AM51" s="1090"/>
      <c r="AN51" s="1090"/>
      <c r="AO51" s="1090"/>
      <c r="AP51" s="1090"/>
      <c r="AQ51" s="1090"/>
      <c r="AR51" s="1090"/>
      <c r="AS51" s="1090"/>
      <c r="AT51" s="1090"/>
      <c r="AU51" s="1090"/>
      <c r="AV51" s="1090"/>
      <c r="AW51" s="1090"/>
      <c r="AX51" s="1090"/>
      <c r="AY51" s="1090"/>
      <c r="AZ51" s="1096"/>
      <c r="BA51" s="1096"/>
      <c r="BB51" s="1096"/>
      <c r="BC51" s="1096"/>
      <c r="BD51" s="1096"/>
      <c r="BE51" s="1081"/>
      <c r="BF51" s="1081"/>
      <c r="BG51" s="1081"/>
      <c r="BH51" s="1081"/>
      <c r="BI51" s="1082"/>
      <c r="BJ51" s="253"/>
      <c r="BK51" s="253"/>
      <c r="BL51" s="253"/>
      <c r="BM51" s="253"/>
      <c r="BN51" s="253"/>
      <c r="BO51" s="266"/>
      <c r="BP51" s="266"/>
      <c r="BQ51" s="263">
        <v>45</v>
      </c>
      <c r="BR51" s="264"/>
      <c r="BS51" s="1069"/>
      <c r="BT51" s="1070"/>
      <c r="BU51" s="1070"/>
      <c r="BV51" s="1070"/>
      <c r="BW51" s="1070"/>
      <c r="BX51" s="1070"/>
      <c r="BY51" s="1070"/>
      <c r="BZ51" s="1070"/>
      <c r="CA51" s="1070"/>
      <c r="CB51" s="1070"/>
      <c r="CC51" s="1070"/>
      <c r="CD51" s="1070"/>
      <c r="CE51" s="1070"/>
      <c r="CF51" s="1070"/>
      <c r="CG51" s="1071"/>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247"/>
    </row>
    <row r="52" spans="1:131" s="248" customFormat="1" ht="26.25" customHeight="1" x14ac:dyDescent="0.15">
      <c r="A52" s="262">
        <v>25</v>
      </c>
      <c r="B52" s="1086"/>
      <c r="C52" s="1087"/>
      <c r="D52" s="1087"/>
      <c r="E52" s="1087"/>
      <c r="F52" s="1087"/>
      <c r="G52" s="1087"/>
      <c r="H52" s="1087"/>
      <c r="I52" s="1087"/>
      <c r="J52" s="1087"/>
      <c r="K52" s="1087"/>
      <c r="L52" s="1087"/>
      <c r="M52" s="1087"/>
      <c r="N52" s="1087"/>
      <c r="O52" s="1087"/>
      <c r="P52" s="1088"/>
      <c r="Q52" s="1089"/>
      <c r="R52" s="1090"/>
      <c r="S52" s="1090"/>
      <c r="T52" s="1090"/>
      <c r="U52" s="1090"/>
      <c r="V52" s="1090"/>
      <c r="W52" s="1090"/>
      <c r="X52" s="1090"/>
      <c r="Y52" s="1090"/>
      <c r="Z52" s="1090"/>
      <c r="AA52" s="1090"/>
      <c r="AB52" s="1090"/>
      <c r="AC52" s="1090"/>
      <c r="AD52" s="1090"/>
      <c r="AE52" s="1091"/>
      <c r="AF52" s="1092"/>
      <c r="AG52" s="1093"/>
      <c r="AH52" s="1093"/>
      <c r="AI52" s="1093"/>
      <c r="AJ52" s="1094"/>
      <c r="AK52" s="1095"/>
      <c r="AL52" s="1090"/>
      <c r="AM52" s="1090"/>
      <c r="AN52" s="1090"/>
      <c r="AO52" s="1090"/>
      <c r="AP52" s="1090"/>
      <c r="AQ52" s="1090"/>
      <c r="AR52" s="1090"/>
      <c r="AS52" s="1090"/>
      <c r="AT52" s="1090"/>
      <c r="AU52" s="1090"/>
      <c r="AV52" s="1090"/>
      <c r="AW52" s="1090"/>
      <c r="AX52" s="1090"/>
      <c r="AY52" s="1090"/>
      <c r="AZ52" s="1096"/>
      <c r="BA52" s="1096"/>
      <c r="BB52" s="1096"/>
      <c r="BC52" s="1096"/>
      <c r="BD52" s="1096"/>
      <c r="BE52" s="1081"/>
      <c r="BF52" s="1081"/>
      <c r="BG52" s="1081"/>
      <c r="BH52" s="1081"/>
      <c r="BI52" s="1082"/>
      <c r="BJ52" s="253"/>
      <c r="BK52" s="253"/>
      <c r="BL52" s="253"/>
      <c r="BM52" s="253"/>
      <c r="BN52" s="253"/>
      <c r="BO52" s="266"/>
      <c r="BP52" s="266"/>
      <c r="BQ52" s="263">
        <v>46</v>
      </c>
      <c r="BR52" s="264"/>
      <c r="BS52" s="1069"/>
      <c r="BT52" s="1070"/>
      <c r="BU52" s="1070"/>
      <c r="BV52" s="1070"/>
      <c r="BW52" s="1070"/>
      <c r="BX52" s="1070"/>
      <c r="BY52" s="1070"/>
      <c r="BZ52" s="1070"/>
      <c r="CA52" s="1070"/>
      <c r="CB52" s="1070"/>
      <c r="CC52" s="1070"/>
      <c r="CD52" s="1070"/>
      <c r="CE52" s="1070"/>
      <c r="CF52" s="1070"/>
      <c r="CG52" s="1071"/>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247"/>
    </row>
    <row r="53" spans="1:131" s="248" customFormat="1" ht="26.25" customHeight="1" x14ac:dyDescent="0.15">
      <c r="A53" s="262">
        <v>26</v>
      </c>
      <c r="B53" s="1086"/>
      <c r="C53" s="1087"/>
      <c r="D53" s="1087"/>
      <c r="E53" s="1087"/>
      <c r="F53" s="1087"/>
      <c r="G53" s="1087"/>
      <c r="H53" s="1087"/>
      <c r="I53" s="1087"/>
      <c r="J53" s="1087"/>
      <c r="K53" s="1087"/>
      <c r="L53" s="1087"/>
      <c r="M53" s="1087"/>
      <c r="N53" s="1087"/>
      <c r="O53" s="1087"/>
      <c r="P53" s="1088"/>
      <c r="Q53" s="1089"/>
      <c r="R53" s="1090"/>
      <c r="S53" s="1090"/>
      <c r="T53" s="1090"/>
      <c r="U53" s="1090"/>
      <c r="V53" s="1090"/>
      <c r="W53" s="1090"/>
      <c r="X53" s="1090"/>
      <c r="Y53" s="1090"/>
      <c r="Z53" s="1090"/>
      <c r="AA53" s="1090"/>
      <c r="AB53" s="1090"/>
      <c r="AC53" s="1090"/>
      <c r="AD53" s="1090"/>
      <c r="AE53" s="1091"/>
      <c r="AF53" s="1092"/>
      <c r="AG53" s="1093"/>
      <c r="AH53" s="1093"/>
      <c r="AI53" s="1093"/>
      <c r="AJ53" s="1094"/>
      <c r="AK53" s="1095"/>
      <c r="AL53" s="1090"/>
      <c r="AM53" s="1090"/>
      <c r="AN53" s="1090"/>
      <c r="AO53" s="1090"/>
      <c r="AP53" s="1090"/>
      <c r="AQ53" s="1090"/>
      <c r="AR53" s="1090"/>
      <c r="AS53" s="1090"/>
      <c r="AT53" s="1090"/>
      <c r="AU53" s="1090"/>
      <c r="AV53" s="1090"/>
      <c r="AW53" s="1090"/>
      <c r="AX53" s="1090"/>
      <c r="AY53" s="1090"/>
      <c r="AZ53" s="1096"/>
      <c r="BA53" s="1096"/>
      <c r="BB53" s="1096"/>
      <c r="BC53" s="1096"/>
      <c r="BD53" s="1096"/>
      <c r="BE53" s="1081"/>
      <c r="BF53" s="1081"/>
      <c r="BG53" s="1081"/>
      <c r="BH53" s="1081"/>
      <c r="BI53" s="1082"/>
      <c r="BJ53" s="253"/>
      <c r="BK53" s="253"/>
      <c r="BL53" s="253"/>
      <c r="BM53" s="253"/>
      <c r="BN53" s="253"/>
      <c r="BO53" s="266"/>
      <c r="BP53" s="266"/>
      <c r="BQ53" s="263">
        <v>47</v>
      </c>
      <c r="BR53" s="264"/>
      <c r="BS53" s="1069"/>
      <c r="BT53" s="1070"/>
      <c r="BU53" s="1070"/>
      <c r="BV53" s="1070"/>
      <c r="BW53" s="1070"/>
      <c r="BX53" s="1070"/>
      <c r="BY53" s="1070"/>
      <c r="BZ53" s="1070"/>
      <c r="CA53" s="1070"/>
      <c r="CB53" s="1070"/>
      <c r="CC53" s="1070"/>
      <c r="CD53" s="1070"/>
      <c r="CE53" s="1070"/>
      <c r="CF53" s="1070"/>
      <c r="CG53" s="1071"/>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247"/>
    </row>
    <row r="54" spans="1:131" s="248" customFormat="1" ht="26.25" customHeight="1" x14ac:dyDescent="0.15">
      <c r="A54" s="262">
        <v>27</v>
      </c>
      <c r="B54" s="1086"/>
      <c r="C54" s="1087"/>
      <c r="D54" s="1087"/>
      <c r="E54" s="1087"/>
      <c r="F54" s="1087"/>
      <c r="G54" s="1087"/>
      <c r="H54" s="1087"/>
      <c r="I54" s="1087"/>
      <c r="J54" s="1087"/>
      <c r="K54" s="1087"/>
      <c r="L54" s="1087"/>
      <c r="M54" s="1087"/>
      <c r="N54" s="1087"/>
      <c r="O54" s="1087"/>
      <c r="P54" s="1088"/>
      <c r="Q54" s="1089"/>
      <c r="R54" s="1090"/>
      <c r="S54" s="1090"/>
      <c r="T54" s="1090"/>
      <c r="U54" s="1090"/>
      <c r="V54" s="1090"/>
      <c r="W54" s="1090"/>
      <c r="X54" s="1090"/>
      <c r="Y54" s="1090"/>
      <c r="Z54" s="1090"/>
      <c r="AA54" s="1090"/>
      <c r="AB54" s="1090"/>
      <c r="AC54" s="1090"/>
      <c r="AD54" s="1090"/>
      <c r="AE54" s="1091"/>
      <c r="AF54" s="1092"/>
      <c r="AG54" s="1093"/>
      <c r="AH54" s="1093"/>
      <c r="AI54" s="1093"/>
      <c r="AJ54" s="1094"/>
      <c r="AK54" s="1095"/>
      <c r="AL54" s="1090"/>
      <c r="AM54" s="1090"/>
      <c r="AN54" s="1090"/>
      <c r="AO54" s="1090"/>
      <c r="AP54" s="1090"/>
      <c r="AQ54" s="1090"/>
      <c r="AR54" s="1090"/>
      <c r="AS54" s="1090"/>
      <c r="AT54" s="1090"/>
      <c r="AU54" s="1090"/>
      <c r="AV54" s="1090"/>
      <c r="AW54" s="1090"/>
      <c r="AX54" s="1090"/>
      <c r="AY54" s="1090"/>
      <c r="AZ54" s="1096"/>
      <c r="BA54" s="1096"/>
      <c r="BB54" s="1096"/>
      <c r="BC54" s="1096"/>
      <c r="BD54" s="1096"/>
      <c r="BE54" s="1081"/>
      <c r="BF54" s="1081"/>
      <c r="BG54" s="1081"/>
      <c r="BH54" s="1081"/>
      <c r="BI54" s="1082"/>
      <c r="BJ54" s="253"/>
      <c r="BK54" s="253"/>
      <c r="BL54" s="253"/>
      <c r="BM54" s="253"/>
      <c r="BN54" s="253"/>
      <c r="BO54" s="266"/>
      <c r="BP54" s="266"/>
      <c r="BQ54" s="263">
        <v>48</v>
      </c>
      <c r="BR54" s="264"/>
      <c r="BS54" s="1069"/>
      <c r="BT54" s="1070"/>
      <c r="BU54" s="1070"/>
      <c r="BV54" s="1070"/>
      <c r="BW54" s="1070"/>
      <c r="BX54" s="1070"/>
      <c r="BY54" s="1070"/>
      <c r="BZ54" s="1070"/>
      <c r="CA54" s="1070"/>
      <c r="CB54" s="1070"/>
      <c r="CC54" s="1070"/>
      <c r="CD54" s="1070"/>
      <c r="CE54" s="1070"/>
      <c r="CF54" s="1070"/>
      <c r="CG54" s="1071"/>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247"/>
    </row>
    <row r="55" spans="1:131" s="248" customFormat="1" ht="26.25" customHeight="1" x14ac:dyDescent="0.15">
      <c r="A55" s="262">
        <v>28</v>
      </c>
      <c r="B55" s="1086"/>
      <c r="C55" s="1087"/>
      <c r="D55" s="1087"/>
      <c r="E55" s="1087"/>
      <c r="F55" s="1087"/>
      <c r="G55" s="1087"/>
      <c r="H55" s="1087"/>
      <c r="I55" s="1087"/>
      <c r="J55" s="1087"/>
      <c r="K55" s="1087"/>
      <c r="L55" s="1087"/>
      <c r="M55" s="1087"/>
      <c r="N55" s="1087"/>
      <c r="O55" s="1087"/>
      <c r="P55" s="1088"/>
      <c r="Q55" s="1089"/>
      <c r="R55" s="1090"/>
      <c r="S55" s="1090"/>
      <c r="T55" s="1090"/>
      <c r="U55" s="1090"/>
      <c r="V55" s="1090"/>
      <c r="W55" s="1090"/>
      <c r="X55" s="1090"/>
      <c r="Y55" s="1090"/>
      <c r="Z55" s="1090"/>
      <c r="AA55" s="1090"/>
      <c r="AB55" s="1090"/>
      <c r="AC55" s="1090"/>
      <c r="AD55" s="1090"/>
      <c r="AE55" s="1091"/>
      <c r="AF55" s="1092"/>
      <c r="AG55" s="1093"/>
      <c r="AH55" s="1093"/>
      <c r="AI55" s="1093"/>
      <c r="AJ55" s="1094"/>
      <c r="AK55" s="1095"/>
      <c r="AL55" s="1090"/>
      <c r="AM55" s="1090"/>
      <c r="AN55" s="1090"/>
      <c r="AO55" s="1090"/>
      <c r="AP55" s="1090"/>
      <c r="AQ55" s="1090"/>
      <c r="AR55" s="1090"/>
      <c r="AS55" s="1090"/>
      <c r="AT55" s="1090"/>
      <c r="AU55" s="1090"/>
      <c r="AV55" s="1090"/>
      <c r="AW55" s="1090"/>
      <c r="AX55" s="1090"/>
      <c r="AY55" s="1090"/>
      <c r="AZ55" s="1096"/>
      <c r="BA55" s="1096"/>
      <c r="BB55" s="1096"/>
      <c r="BC55" s="1096"/>
      <c r="BD55" s="1096"/>
      <c r="BE55" s="1081"/>
      <c r="BF55" s="1081"/>
      <c r="BG55" s="1081"/>
      <c r="BH55" s="1081"/>
      <c r="BI55" s="1082"/>
      <c r="BJ55" s="253"/>
      <c r="BK55" s="253"/>
      <c r="BL55" s="253"/>
      <c r="BM55" s="253"/>
      <c r="BN55" s="253"/>
      <c r="BO55" s="266"/>
      <c r="BP55" s="266"/>
      <c r="BQ55" s="263">
        <v>49</v>
      </c>
      <c r="BR55" s="264"/>
      <c r="BS55" s="1069"/>
      <c r="BT55" s="1070"/>
      <c r="BU55" s="1070"/>
      <c r="BV55" s="1070"/>
      <c r="BW55" s="1070"/>
      <c r="BX55" s="1070"/>
      <c r="BY55" s="1070"/>
      <c r="BZ55" s="1070"/>
      <c r="CA55" s="1070"/>
      <c r="CB55" s="1070"/>
      <c r="CC55" s="1070"/>
      <c r="CD55" s="1070"/>
      <c r="CE55" s="1070"/>
      <c r="CF55" s="1070"/>
      <c r="CG55" s="1071"/>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247"/>
    </row>
    <row r="56" spans="1:131" s="248" customFormat="1" ht="26.25" customHeight="1" x14ac:dyDescent="0.15">
      <c r="A56" s="262">
        <v>29</v>
      </c>
      <c r="B56" s="1086"/>
      <c r="C56" s="1087"/>
      <c r="D56" s="1087"/>
      <c r="E56" s="1087"/>
      <c r="F56" s="1087"/>
      <c r="G56" s="1087"/>
      <c r="H56" s="1087"/>
      <c r="I56" s="1087"/>
      <c r="J56" s="1087"/>
      <c r="K56" s="1087"/>
      <c r="L56" s="1087"/>
      <c r="M56" s="1087"/>
      <c r="N56" s="1087"/>
      <c r="O56" s="1087"/>
      <c r="P56" s="1088"/>
      <c r="Q56" s="1089"/>
      <c r="R56" s="1090"/>
      <c r="S56" s="1090"/>
      <c r="T56" s="1090"/>
      <c r="U56" s="1090"/>
      <c r="V56" s="1090"/>
      <c r="W56" s="1090"/>
      <c r="X56" s="1090"/>
      <c r="Y56" s="1090"/>
      <c r="Z56" s="1090"/>
      <c r="AA56" s="1090"/>
      <c r="AB56" s="1090"/>
      <c r="AC56" s="1090"/>
      <c r="AD56" s="1090"/>
      <c r="AE56" s="1091"/>
      <c r="AF56" s="1092"/>
      <c r="AG56" s="1093"/>
      <c r="AH56" s="1093"/>
      <c r="AI56" s="1093"/>
      <c r="AJ56" s="1094"/>
      <c r="AK56" s="1095"/>
      <c r="AL56" s="1090"/>
      <c r="AM56" s="1090"/>
      <c r="AN56" s="1090"/>
      <c r="AO56" s="1090"/>
      <c r="AP56" s="1090"/>
      <c r="AQ56" s="1090"/>
      <c r="AR56" s="1090"/>
      <c r="AS56" s="1090"/>
      <c r="AT56" s="1090"/>
      <c r="AU56" s="1090"/>
      <c r="AV56" s="1090"/>
      <c r="AW56" s="1090"/>
      <c r="AX56" s="1090"/>
      <c r="AY56" s="1090"/>
      <c r="AZ56" s="1096"/>
      <c r="BA56" s="1096"/>
      <c r="BB56" s="1096"/>
      <c r="BC56" s="1096"/>
      <c r="BD56" s="1096"/>
      <c r="BE56" s="1081"/>
      <c r="BF56" s="1081"/>
      <c r="BG56" s="1081"/>
      <c r="BH56" s="1081"/>
      <c r="BI56" s="1082"/>
      <c r="BJ56" s="253"/>
      <c r="BK56" s="253"/>
      <c r="BL56" s="253"/>
      <c r="BM56" s="253"/>
      <c r="BN56" s="253"/>
      <c r="BO56" s="266"/>
      <c r="BP56" s="266"/>
      <c r="BQ56" s="263">
        <v>50</v>
      </c>
      <c r="BR56" s="264"/>
      <c r="BS56" s="1069"/>
      <c r="BT56" s="1070"/>
      <c r="BU56" s="1070"/>
      <c r="BV56" s="1070"/>
      <c r="BW56" s="1070"/>
      <c r="BX56" s="1070"/>
      <c r="BY56" s="1070"/>
      <c r="BZ56" s="1070"/>
      <c r="CA56" s="1070"/>
      <c r="CB56" s="1070"/>
      <c r="CC56" s="1070"/>
      <c r="CD56" s="1070"/>
      <c r="CE56" s="1070"/>
      <c r="CF56" s="1070"/>
      <c r="CG56" s="1071"/>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247"/>
    </row>
    <row r="57" spans="1:131" s="248" customFormat="1" ht="26.25" customHeight="1" x14ac:dyDescent="0.15">
      <c r="A57" s="262">
        <v>30</v>
      </c>
      <c r="B57" s="1086"/>
      <c r="C57" s="1087"/>
      <c r="D57" s="1087"/>
      <c r="E57" s="1087"/>
      <c r="F57" s="1087"/>
      <c r="G57" s="1087"/>
      <c r="H57" s="1087"/>
      <c r="I57" s="1087"/>
      <c r="J57" s="1087"/>
      <c r="K57" s="1087"/>
      <c r="L57" s="1087"/>
      <c r="M57" s="1087"/>
      <c r="N57" s="1087"/>
      <c r="O57" s="1087"/>
      <c r="P57" s="1088"/>
      <c r="Q57" s="1089"/>
      <c r="R57" s="1090"/>
      <c r="S57" s="1090"/>
      <c r="T57" s="1090"/>
      <c r="U57" s="1090"/>
      <c r="V57" s="1090"/>
      <c r="W57" s="1090"/>
      <c r="X57" s="1090"/>
      <c r="Y57" s="1090"/>
      <c r="Z57" s="1090"/>
      <c r="AA57" s="1090"/>
      <c r="AB57" s="1090"/>
      <c r="AC57" s="1090"/>
      <c r="AD57" s="1090"/>
      <c r="AE57" s="1091"/>
      <c r="AF57" s="1092"/>
      <c r="AG57" s="1093"/>
      <c r="AH57" s="1093"/>
      <c r="AI57" s="1093"/>
      <c r="AJ57" s="1094"/>
      <c r="AK57" s="1095"/>
      <c r="AL57" s="1090"/>
      <c r="AM57" s="1090"/>
      <c r="AN57" s="1090"/>
      <c r="AO57" s="1090"/>
      <c r="AP57" s="1090"/>
      <c r="AQ57" s="1090"/>
      <c r="AR57" s="1090"/>
      <c r="AS57" s="1090"/>
      <c r="AT57" s="1090"/>
      <c r="AU57" s="1090"/>
      <c r="AV57" s="1090"/>
      <c r="AW57" s="1090"/>
      <c r="AX57" s="1090"/>
      <c r="AY57" s="1090"/>
      <c r="AZ57" s="1096"/>
      <c r="BA57" s="1096"/>
      <c r="BB57" s="1096"/>
      <c r="BC57" s="1096"/>
      <c r="BD57" s="1096"/>
      <c r="BE57" s="1081"/>
      <c r="BF57" s="1081"/>
      <c r="BG57" s="1081"/>
      <c r="BH57" s="1081"/>
      <c r="BI57" s="1082"/>
      <c r="BJ57" s="253"/>
      <c r="BK57" s="253"/>
      <c r="BL57" s="253"/>
      <c r="BM57" s="253"/>
      <c r="BN57" s="253"/>
      <c r="BO57" s="266"/>
      <c r="BP57" s="266"/>
      <c r="BQ57" s="263">
        <v>51</v>
      </c>
      <c r="BR57" s="264"/>
      <c r="BS57" s="1069"/>
      <c r="BT57" s="1070"/>
      <c r="BU57" s="1070"/>
      <c r="BV57" s="1070"/>
      <c r="BW57" s="1070"/>
      <c r="BX57" s="1070"/>
      <c r="BY57" s="1070"/>
      <c r="BZ57" s="1070"/>
      <c r="CA57" s="1070"/>
      <c r="CB57" s="1070"/>
      <c r="CC57" s="1070"/>
      <c r="CD57" s="1070"/>
      <c r="CE57" s="1070"/>
      <c r="CF57" s="1070"/>
      <c r="CG57" s="1071"/>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247"/>
    </row>
    <row r="58" spans="1:131" s="248" customFormat="1" ht="26.25" customHeight="1" x14ac:dyDescent="0.15">
      <c r="A58" s="262">
        <v>31</v>
      </c>
      <c r="B58" s="1086"/>
      <c r="C58" s="1087"/>
      <c r="D58" s="1087"/>
      <c r="E58" s="1087"/>
      <c r="F58" s="1087"/>
      <c r="G58" s="1087"/>
      <c r="H58" s="1087"/>
      <c r="I58" s="1087"/>
      <c r="J58" s="1087"/>
      <c r="K58" s="1087"/>
      <c r="L58" s="1087"/>
      <c r="M58" s="1087"/>
      <c r="N58" s="1087"/>
      <c r="O58" s="1087"/>
      <c r="P58" s="1088"/>
      <c r="Q58" s="1089"/>
      <c r="R58" s="1090"/>
      <c r="S58" s="1090"/>
      <c r="T58" s="1090"/>
      <c r="U58" s="1090"/>
      <c r="V58" s="1090"/>
      <c r="W58" s="1090"/>
      <c r="X58" s="1090"/>
      <c r="Y58" s="1090"/>
      <c r="Z58" s="1090"/>
      <c r="AA58" s="1090"/>
      <c r="AB58" s="1090"/>
      <c r="AC58" s="1090"/>
      <c r="AD58" s="1090"/>
      <c r="AE58" s="1091"/>
      <c r="AF58" s="1092"/>
      <c r="AG58" s="1093"/>
      <c r="AH58" s="1093"/>
      <c r="AI58" s="1093"/>
      <c r="AJ58" s="1094"/>
      <c r="AK58" s="1095"/>
      <c r="AL58" s="1090"/>
      <c r="AM58" s="1090"/>
      <c r="AN58" s="1090"/>
      <c r="AO58" s="1090"/>
      <c r="AP58" s="1090"/>
      <c r="AQ58" s="1090"/>
      <c r="AR58" s="1090"/>
      <c r="AS58" s="1090"/>
      <c r="AT58" s="1090"/>
      <c r="AU58" s="1090"/>
      <c r="AV58" s="1090"/>
      <c r="AW58" s="1090"/>
      <c r="AX58" s="1090"/>
      <c r="AY58" s="1090"/>
      <c r="AZ58" s="1096"/>
      <c r="BA58" s="1096"/>
      <c r="BB58" s="1096"/>
      <c r="BC58" s="1096"/>
      <c r="BD58" s="1096"/>
      <c r="BE58" s="1081"/>
      <c r="BF58" s="1081"/>
      <c r="BG58" s="1081"/>
      <c r="BH58" s="1081"/>
      <c r="BI58" s="1082"/>
      <c r="BJ58" s="253"/>
      <c r="BK58" s="253"/>
      <c r="BL58" s="253"/>
      <c r="BM58" s="253"/>
      <c r="BN58" s="253"/>
      <c r="BO58" s="266"/>
      <c r="BP58" s="266"/>
      <c r="BQ58" s="263">
        <v>52</v>
      </c>
      <c r="BR58" s="264"/>
      <c r="BS58" s="1069"/>
      <c r="BT58" s="1070"/>
      <c r="BU58" s="1070"/>
      <c r="BV58" s="1070"/>
      <c r="BW58" s="1070"/>
      <c r="BX58" s="1070"/>
      <c r="BY58" s="1070"/>
      <c r="BZ58" s="1070"/>
      <c r="CA58" s="1070"/>
      <c r="CB58" s="1070"/>
      <c r="CC58" s="1070"/>
      <c r="CD58" s="1070"/>
      <c r="CE58" s="1070"/>
      <c r="CF58" s="1070"/>
      <c r="CG58" s="1071"/>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247"/>
    </row>
    <row r="59" spans="1:131" s="248" customFormat="1" ht="26.25" customHeight="1" x14ac:dyDescent="0.15">
      <c r="A59" s="262">
        <v>32</v>
      </c>
      <c r="B59" s="1086"/>
      <c r="C59" s="1087"/>
      <c r="D59" s="1087"/>
      <c r="E59" s="1087"/>
      <c r="F59" s="1087"/>
      <c r="G59" s="1087"/>
      <c r="H59" s="1087"/>
      <c r="I59" s="1087"/>
      <c r="J59" s="1087"/>
      <c r="K59" s="1087"/>
      <c r="L59" s="1087"/>
      <c r="M59" s="1087"/>
      <c r="N59" s="1087"/>
      <c r="O59" s="1087"/>
      <c r="P59" s="1088"/>
      <c r="Q59" s="1089"/>
      <c r="R59" s="1090"/>
      <c r="S59" s="1090"/>
      <c r="T59" s="1090"/>
      <c r="U59" s="1090"/>
      <c r="V59" s="1090"/>
      <c r="W59" s="1090"/>
      <c r="X59" s="1090"/>
      <c r="Y59" s="1090"/>
      <c r="Z59" s="1090"/>
      <c r="AA59" s="1090"/>
      <c r="AB59" s="1090"/>
      <c r="AC59" s="1090"/>
      <c r="AD59" s="1090"/>
      <c r="AE59" s="1091"/>
      <c r="AF59" s="1092"/>
      <c r="AG59" s="1093"/>
      <c r="AH59" s="1093"/>
      <c r="AI59" s="1093"/>
      <c r="AJ59" s="1094"/>
      <c r="AK59" s="1095"/>
      <c r="AL59" s="1090"/>
      <c r="AM59" s="1090"/>
      <c r="AN59" s="1090"/>
      <c r="AO59" s="1090"/>
      <c r="AP59" s="1090"/>
      <c r="AQ59" s="1090"/>
      <c r="AR59" s="1090"/>
      <c r="AS59" s="1090"/>
      <c r="AT59" s="1090"/>
      <c r="AU59" s="1090"/>
      <c r="AV59" s="1090"/>
      <c r="AW59" s="1090"/>
      <c r="AX59" s="1090"/>
      <c r="AY59" s="1090"/>
      <c r="AZ59" s="1096"/>
      <c r="BA59" s="1096"/>
      <c r="BB59" s="1096"/>
      <c r="BC59" s="1096"/>
      <c r="BD59" s="1096"/>
      <c r="BE59" s="1081"/>
      <c r="BF59" s="1081"/>
      <c r="BG59" s="1081"/>
      <c r="BH59" s="1081"/>
      <c r="BI59" s="1082"/>
      <c r="BJ59" s="253"/>
      <c r="BK59" s="253"/>
      <c r="BL59" s="253"/>
      <c r="BM59" s="253"/>
      <c r="BN59" s="253"/>
      <c r="BO59" s="266"/>
      <c r="BP59" s="266"/>
      <c r="BQ59" s="263">
        <v>53</v>
      </c>
      <c r="BR59" s="264"/>
      <c r="BS59" s="1069"/>
      <c r="BT59" s="1070"/>
      <c r="BU59" s="1070"/>
      <c r="BV59" s="1070"/>
      <c r="BW59" s="1070"/>
      <c r="BX59" s="1070"/>
      <c r="BY59" s="1070"/>
      <c r="BZ59" s="1070"/>
      <c r="CA59" s="1070"/>
      <c r="CB59" s="1070"/>
      <c r="CC59" s="1070"/>
      <c r="CD59" s="1070"/>
      <c r="CE59" s="1070"/>
      <c r="CF59" s="1070"/>
      <c r="CG59" s="1071"/>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247"/>
    </row>
    <row r="60" spans="1:131" s="248" customFormat="1" ht="26.25" customHeight="1" x14ac:dyDescent="0.15">
      <c r="A60" s="262">
        <v>33</v>
      </c>
      <c r="B60" s="1086"/>
      <c r="C60" s="1087"/>
      <c r="D60" s="1087"/>
      <c r="E60" s="1087"/>
      <c r="F60" s="1087"/>
      <c r="G60" s="1087"/>
      <c r="H60" s="1087"/>
      <c r="I60" s="1087"/>
      <c r="J60" s="1087"/>
      <c r="K60" s="1087"/>
      <c r="L60" s="1087"/>
      <c r="M60" s="1087"/>
      <c r="N60" s="1087"/>
      <c r="O60" s="1087"/>
      <c r="P60" s="1088"/>
      <c r="Q60" s="1089"/>
      <c r="R60" s="1090"/>
      <c r="S60" s="1090"/>
      <c r="T60" s="1090"/>
      <c r="U60" s="1090"/>
      <c r="V60" s="1090"/>
      <c r="W60" s="1090"/>
      <c r="X60" s="1090"/>
      <c r="Y60" s="1090"/>
      <c r="Z60" s="1090"/>
      <c r="AA60" s="1090"/>
      <c r="AB60" s="1090"/>
      <c r="AC60" s="1090"/>
      <c r="AD60" s="1090"/>
      <c r="AE60" s="1091"/>
      <c r="AF60" s="1092"/>
      <c r="AG60" s="1093"/>
      <c r="AH60" s="1093"/>
      <c r="AI60" s="1093"/>
      <c r="AJ60" s="1094"/>
      <c r="AK60" s="1095"/>
      <c r="AL60" s="1090"/>
      <c r="AM60" s="1090"/>
      <c r="AN60" s="1090"/>
      <c r="AO60" s="1090"/>
      <c r="AP60" s="1090"/>
      <c r="AQ60" s="1090"/>
      <c r="AR60" s="1090"/>
      <c r="AS60" s="1090"/>
      <c r="AT60" s="1090"/>
      <c r="AU60" s="1090"/>
      <c r="AV60" s="1090"/>
      <c r="AW60" s="1090"/>
      <c r="AX60" s="1090"/>
      <c r="AY60" s="1090"/>
      <c r="AZ60" s="1096"/>
      <c r="BA60" s="1096"/>
      <c r="BB60" s="1096"/>
      <c r="BC60" s="1096"/>
      <c r="BD60" s="1096"/>
      <c r="BE60" s="1081"/>
      <c r="BF60" s="1081"/>
      <c r="BG60" s="1081"/>
      <c r="BH60" s="1081"/>
      <c r="BI60" s="1082"/>
      <c r="BJ60" s="253"/>
      <c r="BK60" s="253"/>
      <c r="BL60" s="253"/>
      <c r="BM60" s="253"/>
      <c r="BN60" s="253"/>
      <c r="BO60" s="266"/>
      <c r="BP60" s="266"/>
      <c r="BQ60" s="263">
        <v>54</v>
      </c>
      <c r="BR60" s="264"/>
      <c r="BS60" s="1069"/>
      <c r="BT60" s="1070"/>
      <c r="BU60" s="1070"/>
      <c r="BV60" s="1070"/>
      <c r="BW60" s="1070"/>
      <c r="BX60" s="1070"/>
      <c r="BY60" s="1070"/>
      <c r="BZ60" s="1070"/>
      <c r="CA60" s="1070"/>
      <c r="CB60" s="1070"/>
      <c r="CC60" s="1070"/>
      <c r="CD60" s="1070"/>
      <c r="CE60" s="1070"/>
      <c r="CF60" s="1070"/>
      <c r="CG60" s="1071"/>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247"/>
    </row>
    <row r="61" spans="1:131" s="248" customFormat="1" ht="26.25" customHeight="1" thickBot="1" x14ac:dyDescent="0.2">
      <c r="A61" s="262">
        <v>34</v>
      </c>
      <c r="B61" s="1086"/>
      <c r="C61" s="1087"/>
      <c r="D61" s="1087"/>
      <c r="E61" s="1087"/>
      <c r="F61" s="1087"/>
      <c r="G61" s="1087"/>
      <c r="H61" s="1087"/>
      <c r="I61" s="1087"/>
      <c r="J61" s="1087"/>
      <c r="K61" s="1087"/>
      <c r="L61" s="1087"/>
      <c r="M61" s="1087"/>
      <c r="N61" s="1087"/>
      <c r="O61" s="1087"/>
      <c r="P61" s="1088"/>
      <c r="Q61" s="1089"/>
      <c r="R61" s="1090"/>
      <c r="S61" s="1090"/>
      <c r="T61" s="1090"/>
      <c r="U61" s="1090"/>
      <c r="V61" s="1090"/>
      <c r="W61" s="1090"/>
      <c r="X61" s="1090"/>
      <c r="Y61" s="1090"/>
      <c r="Z61" s="1090"/>
      <c r="AA61" s="1090"/>
      <c r="AB61" s="1090"/>
      <c r="AC61" s="1090"/>
      <c r="AD61" s="1090"/>
      <c r="AE61" s="1091"/>
      <c r="AF61" s="1092"/>
      <c r="AG61" s="1093"/>
      <c r="AH61" s="1093"/>
      <c r="AI61" s="1093"/>
      <c r="AJ61" s="1094"/>
      <c r="AK61" s="1095"/>
      <c r="AL61" s="1090"/>
      <c r="AM61" s="1090"/>
      <c r="AN61" s="1090"/>
      <c r="AO61" s="1090"/>
      <c r="AP61" s="1090"/>
      <c r="AQ61" s="1090"/>
      <c r="AR61" s="1090"/>
      <c r="AS61" s="1090"/>
      <c r="AT61" s="1090"/>
      <c r="AU61" s="1090"/>
      <c r="AV61" s="1090"/>
      <c r="AW61" s="1090"/>
      <c r="AX61" s="1090"/>
      <c r="AY61" s="1090"/>
      <c r="AZ61" s="1096"/>
      <c r="BA61" s="1096"/>
      <c r="BB61" s="1096"/>
      <c r="BC61" s="1096"/>
      <c r="BD61" s="1096"/>
      <c r="BE61" s="1081"/>
      <c r="BF61" s="1081"/>
      <c r="BG61" s="1081"/>
      <c r="BH61" s="1081"/>
      <c r="BI61" s="1082"/>
      <c r="BJ61" s="253"/>
      <c r="BK61" s="253"/>
      <c r="BL61" s="253"/>
      <c r="BM61" s="253"/>
      <c r="BN61" s="253"/>
      <c r="BO61" s="266"/>
      <c r="BP61" s="266"/>
      <c r="BQ61" s="263">
        <v>55</v>
      </c>
      <c r="BR61" s="264"/>
      <c r="BS61" s="1069"/>
      <c r="BT61" s="1070"/>
      <c r="BU61" s="1070"/>
      <c r="BV61" s="1070"/>
      <c r="BW61" s="1070"/>
      <c r="BX61" s="1070"/>
      <c r="BY61" s="1070"/>
      <c r="BZ61" s="1070"/>
      <c r="CA61" s="1070"/>
      <c r="CB61" s="1070"/>
      <c r="CC61" s="1070"/>
      <c r="CD61" s="1070"/>
      <c r="CE61" s="1070"/>
      <c r="CF61" s="1070"/>
      <c r="CG61" s="1071"/>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247"/>
    </row>
    <row r="62" spans="1:131" s="248" customFormat="1" ht="26.25" customHeight="1" x14ac:dyDescent="0.15">
      <c r="A62" s="262">
        <v>35</v>
      </c>
      <c r="B62" s="1086"/>
      <c r="C62" s="1087"/>
      <c r="D62" s="1087"/>
      <c r="E62" s="1087"/>
      <c r="F62" s="1087"/>
      <c r="G62" s="1087"/>
      <c r="H62" s="1087"/>
      <c r="I62" s="1087"/>
      <c r="J62" s="1087"/>
      <c r="K62" s="1087"/>
      <c r="L62" s="1087"/>
      <c r="M62" s="1087"/>
      <c r="N62" s="1087"/>
      <c r="O62" s="1087"/>
      <c r="P62" s="1088"/>
      <c r="Q62" s="1089"/>
      <c r="R62" s="1090"/>
      <c r="S62" s="1090"/>
      <c r="T62" s="1090"/>
      <c r="U62" s="1090"/>
      <c r="V62" s="1090"/>
      <c r="W62" s="1090"/>
      <c r="X62" s="1090"/>
      <c r="Y62" s="1090"/>
      <c r="Z62" s="1090"/>
      <c r="AA62" s="1090"/>
      <c r="AB62" s="1090"/>
      <c r="AC62" s="1090"/>
      <c r="AD62" s="1090"/>
      <c r="AE62" s="1091"/>
      <c r="AF62" s="1092"/>
      <c r="AG62" s="1093"/>
      <c r="AH62" s="1093"/>
      <c r="AI62" s="1093"/>
      <c r="AJ62" s="1094"/>
      <c r="AK62" s="1095"/>
      <c r="AL62" s="1090"/>
      <c r="AM62" s="1090"/>
      <c r="AN62" s="1090"/>
      <c r="AO62" s="1090"/>
      <c r="AP62" s="1090"/>
      <c r="AQ62" s="1090"/>
      <c r="AR62" s="1090"/>
      <c r="AS62" s="1090"/>
      <c r="AT62" s="1090"/>
      <c r="AU62" s="1090"/>
      <c r="AV62" s="1090"/>
      <c r="AW62" s="1090"/>
      <c r="AX62" s="1090"/>
      <c r="AY62" s="1090"/>
      <c r="AZ62" s="1096"/>
      <c r="BA62" s="1096"/>
      <c r="BB62" s="1096"/>
      <c r="BC62" s="1096"/>
      <c r="BD62" s="1096"/>
      <c r="BE62" s="1081"/>
      <c r="BF62" s="1081"/>
      <c r="BG62" s="1081"/>
      <c r="BH62" s="1081"/>
      <c r="BI62" s="1082"/>
      <c r="BJ62" s="1083" t="s">
        <v>407</v>
      </c>
      <c r="BK62" s="1084"/>
      <c r="BL62" s="1084"/>
      <c r="BM62" s="1084"/>
      <c r="BN62" s="1085"/>
      <c r="BO62" s="266"/>
      <c r="BP62" s="266"/>
      <c r="BQ62" s="263">
        <v>56</v>
      </c>
      <c r="BR62" s="264"/>
      <c r="BS62" s="1069"/>
      <c r="BT62" s="1070"/>
      <c r="BU62" s="1070"/>
      <c r="BV62" s="1070"/>
      <c r="BW62" s="1070"/>
      <c r="BX62" s="1070"/>
      <c r="BY62" s="1070"/>
      <c r="BZ62" s="1070"/>
      <c r="CA62" s="1070"/>
      <c r="CB62" s="1070"/>
      <c r="CC62" s="1070"/>
      <c r="CD62" s="1070"/>
      <c r="CE62" s="1070"/>
      <c r="CF62" s="1070"/>
      <c r="CG62" s="1071"/>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247"/>
    </row>
    <row r="63" spans="1:131" s="248" customFormat="1" ht="26.25" customHeight="1" thickBot="1" x14ac:dyDescent="0.2">
      <c r="A63" s="265" t="s">
        <v>389</v>
      </c>
      <c r="B63" s="999" t="s">
        <v>408</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77"/>
      <c r="AF63" s="1078">
        <v>440</v>
      </c>
      <c r="AG63" s="1014"/>
      <c r="AH63" s="1014"/>
      <c r="AI63" s="1014"/>
      <c r="AJ63" s="1079"/>
      <c r="AK63" s="1080"/>
      <c r="AL63" s="1018"/>
      <c r="AM63" s="1018"/>
      <c r="AN63" s="1018"/>
      <c r="AO63" s="1018"/>
      <c r="AP63" s="1014">
        <v>4980</v>
      </c>
      <c r="AQ63" s="1014"/>
      <c r="AR63" s="1014"/>
      <c r="AS63" s="1014"/>
      <c r="AT63" s="1014"/>
      <c r="AU63" s="1014">
        <v>4094</v>
      </c>
      <c r="AV63" s="1014"/>
      <c r="AW63" s="1014"/>
      <c r="AX63" s="1014"/>
      <c r="AY63" s="1014"/>
      <c r="AZ63" s="1074"/>
      <c r="BA63" s="1074"/>
      <c r="BB63" s="1074"/>
      <c r="BC63" s="1074"/>
      <c r="BD63" s="1074"/>
      <c r="BE63" s="1015"/>
      <c r="BF63" s="1015"/>
      <c r="BG63" s="1015"/>
      <c r="BH63" s="1015"/>
      <c r="BI63" s="1016"/>
      <c r="BJ63" s="1075" t="s">
        <v>409</v>
      </c>
      <c r="BK63" s="1006"/>
      <c r="BL63" s="1006"/>
      <c r="BM63" s="1006"/>
      <c r="BN63" s="1076"/>
      <c r="BO63" s="266"/>
      <c r="BP63" s="266"/>
      <c r="BQ63" s="263">
        <v>57</v>
      </c>
      <c r="BR63" s="264"/>
      <c r="BS63" s="1069"/>
      <c r="BT63" s="1070"/>
      <c r="BU63" s="1070"/>
      <c r="BV63" s="1070"/>
      <c r="BW63" s="1070"/>
      <c r="BX63" s="1070"/>
      <c r="BY63" s="1070"/>
      <c r="BZ63" s="1070"/>
      <c r="CA63" s="1070"/>
      <c r="CB63" s="1070"/>
      <c r="CC63" s="1070"/>
      <c r="CD63" s="1070"/>
      <c r="CE63" s="1070"/>
      <c r="CF63" s="1070"/>
      <c r="CG63" s="1071"/>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69"/>
      <c r="BT64" s="1070"/>
      <c r="BU64" s="1070"/>
      <c r="BV64" s="1070"/>
      <c r="BW64" s="1070"/>
      <c r="BX64" s="1070"/>
      <c r="BY64" s="1070"/>
      <c r="BZ64" s="1070"/>
      <c r="CA64" s="1070"/>
      <c r="CB64" s="1070"/>
      <c r="CC64" s="1070"/>
      <c r="CD64" s="1070"/>
      <c r="CE64" s="1070"/>
      <c r="CF64" s="1070"/>
      <c r="CG64" s="1071"/>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247"/>
    </row>
    <row r="65" spans="1:131" s="248" customFormat="1" ht="26.25" customHeight="1" thickBot="1" x14ac:dyDescent="0.2">
      <c r="A65" s="253" t="s">
        <v>410</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69"/>
      <c r="BT65" s="1070"/>
      <c r="BU65" s="1070"/>
      <c r="BV65" s="1070"/>
      <c r="BW65" s="1070"/>
      <c r="BX65" s="1070"/>
      <c r="BY65" s="1070"/>
      <c r="BZ65" s="1070"/>
      <c r="CA65" s="1070"/>
      <c r="CB65" s="1070"/>
      <c r="CC65" s="1070"/>
      <c r="CD65" s="1070"/>
      <c r="CE65" s="1070"/>
      <c r="CF65" s="1070"/>
      <c r="CG65" s="1071"/>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247"/>
    </row>
    <row r="66" spans="1:131" s="248" customFormat="1" ht="26.25" customHeight="1" x14ac:dyDescent="0.15">
      <c r="A66" s="1050" t="s">
        <v>411</v>
      </c>
      <c r="B66" s="1051"/>
      <c r="C66" s="1051"/>
      <c r="D66" s="1051"/>
      <c r="E66" s="1051"/>
      <c r="F66" s="1051"/>
      <c r="G66" s="1051"/>
      <c r="H66" s="1051"/>
      <c r="I66" s="1051"/>
      <c r="J66" s="1051"/>
      <c r="K66" s="1051"/>
      <c r="L66" s="1051"/>
      <c r="M66" s="1051"/>
      <c r="N66" s="1051"/>
      <c r="O66" s="1051"/>
      <c r="P66" s="1052"/>
      <c r="Q66" s="1056" t="s">
        <v>393</v>
      </c>
      <c r="R66" s="1057"/>
      <c r="S66" s="1057"/>
      <c r="T66" s="1057"/>
      <c r="U66" s="1058"/>
      <c r="V66" s="1056" t="s">
        <v>394</v>
      </c>
      <c r="W66" s="1057"/>
      <c r="X66" s="1057"/>
      <c r="Y66" s="1057"/>
      <c r="Z66" s="1058"/>
      <c r="AA66" s="1056" t="s">
        <v>412</v>
      </c>
      <c r="AB66" s="1057"/>
      <c r="AC66" s="1057"/>
      <c r="AD66" s="1057"/>
      <c r="AE66" s="1058"/>
      <c r="AF66" s="1062" t="s">
        <v>396</v>
      </c>
      <c r="AG66" s="1063"/>
      <c r="AH66" s="1063"/>
      <c r="AI66" s="1063"/>
      <c r="AJ66" s="1064"/>
      <c r="AK66" s="1056" t="s">
        <v>397</v>
      </c>
      <c r="AL66" s="1051"/>
      <c r="AM66" s="1051"/>
      <c r="AN66" s="1051"/>
      <c r="AO66" s="1052"/>
      <c r="AP66" s="1056" t="s">
        <v>398</v>
      </c>
      <c r="AQ66" s="1057"/>
      <c r="AR66" s="1057"/>
      <c r="AS66" s="1057"/>
      <c r="AT66" s="1058"/>
      <c r="AU66" s="1056" t="s">
        <v>413</v>
      </c>
      <c r="AV66" s="1057"/>
      <c r="AW66" s="1057"/>
      <c r="AX66" s="1057"/>
      <c r="AY66" s="1058"/>
      <c r="AZ66" s="1056" t="s">
        <v>377</v>
      </c>
      <c r="BA66" s="1057"/>
      <c r="BB66" s="1057"/>
      <c r="BC66" s="1057"/>
      <c r="BD66" s="1072"/>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x14ac:dyDescent="0.2">
      <c r="A67" s="1053"/>
      <c r="B67" s="1054"/>
      <c r="C67" s="1054"/>
      <c r="D67" s="1054"/>
      <c r="E67" s="1054"/>
      <c r="F67" s="1054"/>
      <c r="G67" s="1054"/>
      <c r="H67" s="1054"/>
      <c r="I67" s="1054"/>
      <c r="J67" s="1054"/>
      <c r="K67" s="1054"/>
      <c r="L67" s="1054"/>
      <c r="M67" s="1054"/>
      <c r="N67" s="1054"/>
      <c r="O67" s="1054"/>
      <c r="P67" s="1055"/>
      <c r="Q67" s="1059"/>
      <c r="R67" s="1060"/>
      <c r="S67" s="1060"/>
      <c r="T67" s="1060"/>
      <c r="U67" s="1061"/>
      <c r="V67" s="1059"/>
      <c r="W67" s="1060"/>
      <c r="X67" s="1060"/>
      <c r="Y67" s="1060"/>
      <c r="Z67" s="1061"/>
      <c r="AA67" s="1059"/>
      <c r="AB67" s="1060"/>
      <c r="AC67" s="1060"/>
      <c r="AD67" s="1060"/>
      <c r="AE67" s="1061"/>
      <c r="AF67" s="1065"/>
      <c r="AG67" s="1066"/>
      <c r="AH67" s="1066"/>
      <c r="AI67" s="1066"/>
      <c r="AJ67" s="1067"/>
      <c r="AK67" s="1068"/>
      <c r="AL67" s="1054"/>
      <c r="AM67" s="1054"/>
      <c r="AN67" s="1054"/>
      <c r="AO67" s="1055"/>
      <c r="AP67" s="1059"/>
      <c r="AQ67" s="1060"/>
      <c r="AR67" s="1060"/>
      <c r="AS67" s="1060"/>
      <c r="AT67" s="1061"/>
      <c r="AU67" s="1059"/>
      <c r="AV67" s="1060"/>
      <c r="AW67" s="1060"/>
      <c r="AX67" s="1060"/>
      <c r="AY67" s="1061"/>
      <c r="AZ67" s="1059"/>
      <c r="BA67" s="1060"/>
      <c r="BB67" s="1060"/>
      <c r="BC67" s="1060"/>
      <c r="BD67" s="1073"/>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x14ac:dyDescent="0.15">
      <c r="A68" s="259">
        <v>1</v>
      </c>
      <c r="B68" s="1040" t="s">
        <v>568</v>
      </c>
      <c r="C68" s="1041"/>
      <c r="D68" s="1041"/>
      <c r="E68" s="1041"/>
      <c r="F68" s="1041"/>
      <c r="G68" s="1041"/>
      <c r="H68" s="1041"/>
      <c r="I68" s="1041"/>
      <c r="J68" s="1041"/>
      <c r="K68" s="1041"/>
      <c r="L68" s="1041"/>
      <c r="M68" s="1041"/>
      <c r="N68" s="1041"/>
      <c r="O68" s="1041"/>
      <c r="P68" s="1042"/>
      <c r="Q68" s="1043">
        <v>2440</v>
      </c>
      <c r="R68" s="1037"/>
      <c r="S68" s="1037"/>
      <c r="T68" s="1037"/>
      <c r="U68" s="1037"/>
      <c r="V68" s="1037">
        <v>2386</v>
      </c>
      <c r="W68" s="1037"/>
      <c r="X68" s="1037"/>
      <c r="Y68" s="1037"/>
      <c r="Z68" s="1037"/>
      <c r="AA68" s="1037">
        <v>54</v>
      </c>
      <c r="AB68" s="1037"/>
      <c r="AC68" s="1037"/>
      <c r="AD68" s="1037"/>
      <c r="AE68" s="1037"/>
      <c r="AF68" s="1037">
        <v>54</v>
      </c>
      <c r="AG68" s="1037"/>
      <c r="AH68" s="1037"/>
      <c r="AI68" s="1037"/>
      <c r="AJ68" s="1037"/>
      <c r="AK68" s="1037">
        <v>40</v>
      </c>
      <c r="AL68" s="1037"/>
      <c r="AM68" s="1037"/>
      <c r="AN68" s="1037"/>
      <c r="AO68" s="1037"/>
      <c r="AP68" s="1037">
        <v>479</v>
      </c>
      <c r="AQ68" s="1037"/>
      <c r="AR68" s="1037"/>
      <c r="AS68" s="1037"/>
      <c r="AT68" s="1037"/>
      <c r="AU68" s="1037">
        <v>24</v>
      </c>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x14ac:dyDescent="0.15">
      <c r="A69" s="262">
        <v>2</v>
      </c>
      <c r="B69" s="1029" t="s">
        <v>569</v>
      </c>
      <c r="C69" s="1030"/>
      <c r="D69" s="1030"/>
      <c r="E69" s="1030"/>
      <c r="F69" s="1030"/>
      <c r="G69" s="1030"/>
      <c r="H69" s="1030"/>
      <c r="I69" s="1030"/>
      <c r="J69" s="1030"/>
      <c r="K69" s="1030"/>
      <c r="L69" s="1030"/>
      <c r="M69" s="1030"/>
      <c r="N69" s="1030"/>
      <c r="O69" s="1030"/>
      <c r="P69" s="1031"/>
      <c r="Q69" s="1032">
        <v>11972</v>
      </c>
      <c r="R69" s="1026"/>
      <c r="S69" s="1026"/>
      <c r="T69" s="1026"/>
      <c r="U69" s="1026"/>
      <c r="V69" s="1026">
        <v>11300</v>
      </c>
      <c r="W69" s="1026"/>
      <c r="X69" s="1026"/>
      <c r="Y69" s="1026"/>
      <c r="Z69" s="1026"/>
      <c r="AA69" s="1026">
        <v>671</v>
      </c>
      <c r="AB69" s="1026"/>
      <c r="AC69" s="1026"/>
      <c r="AD69" s="1026"/>
      <c r="AE69" s="1026"/>
      <c r="AF69" s="1026">
        <v>671</v>
      </c>
      <c r="AG69" s="1026"/>
      <c r="AH69" s="1026"/>
      <c r="AI69" s="1026"/>
      <c r="AJ69" s="1026"/>
      <c r="AK69" s="1026" t="s">
        <v>575</v>
      </c>
      <c r="AL69" s="1026"/>
      <c r="AM69" s="1026"/>
      <c r="AN69" s="1026"/>
      <c r="AO69" s="1026"/>
      <c r="AP69" s="1026" t="s">
        <v>575</v>
      </c>
      <c r="AQ69" s="1026"/>
      <c r="AR69" s="1026"/>
      <c r="AS69" s="1026"/>
      <c r="AT69" s="1026"/>
      <c r="AU69" s="1026"/>
      <c r="AV69" s="1026"/>
      <c r="AW69" s="1026"/>
      <c r="AX69" s="1026"/>
      <c r="AY69" s="1026"/>
      <c r="AZ69" s="1027"/>
      <c r="BA69" s="1027"/>
      <c r="BB69" s="1027"/>
      <c r="BC69" s="1027"/>
      <c r="BD69" s="1028"/>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x14ac:dyDescent="0.15">
      <c r="A70" s="262">
        <v>3</v>
      </c>
      <c r="B70" s="1029" t="s">
        <v>570</v>
      </c>
      <c r="C70" s="1030"/>
      <c r="D70" s="1030"/>
      <c r="E70" s="1030"/>
      <c r="F70" s="1030"/>
      <c r="G70" s="1030"/>
      <c r="H70" s="1030"/>
      <c r="I70" s="1030"/>
      <c r="J70" s="1030"/>
      <c r="K70" s="1030"/>
      <c r="L70" s="1030"/>
      <c r="M70" s="1030"/>
      <c r="N70" s="1030"/>
      <c r="O70" s="1030"/>
      <c r="P70" s="1031"/>
      <c r="Q70" s="1032">
        <v>954</v>
      </c>
      <c r="R70" s="1026"/>
      <c r="S70" s="1026"/>
      <c r="T70" s="1026"/>
      <c r="U70" s="1026"/>
      <c r="V70" s="1026">
        <v>953</v>
      </c>
      <c r="W70" s="1026"/>
      <c r="X70" s="1026"/>
      <c r="Y70" s="1026"/>
      <c r="Z70" s="1026"/>
      <c r="AA70" s="1026">
        <v>2</v>
      </c>
      <c r="AB70" s="1026"/>
      <c r="AC70" s="1026"/>
      <c r="AD70" s="1026"/>
      <c r="AE70" s="1026"/>
      <c r="AF70" s="1026">
        <v>2</v>
      </c>
      <c r="AG70" s="1026"/>
      <c r="AH70" s="1026"/>
      <c r="AI70" s="1026"/>
      <c r="AJ70" s="1026"/>
      <c r="AK70" s="1026">
        <v>4</v>
      </c>
      <c r="AL70" s="1026"/>
      <c r="AM70" s="1026"/>
      <c r="AN70" s="1026"/>
      <c r="AO70" s="1026"/>
      <c r="AP70" s="1026" t="s">
        <v>575</v>
      </c>
      <c r="AQ70" s="1026"/>
      <c r="AR70" s="1026"/>
      <c r="AS70" s="1026"/>
      <c r="AT70" s="1026"/>
      <c r="AU70" s="1026"/>
      <c r="AV70" s="1026"/>
      <c r="AW70" s="1026"/>
      <c r="AX70" s="1026"/>
      <c r="AY70" s="1026"/>
      <c r="AZ70" s="1027"/>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x14ac:dyDescent="0.15">
      <c r="A71" s="262">
        <v>4</v>
      </c>
      <c r="B71" s="1029" t="s">
        <v>571</v>
      </c>
      <c r="C71" s="1030"/>
      <c r="D71" s="1030"/>
      <c r="E71" s="1030"/>
      <c r="F71" s="1030"/>
      <c r="G71" s="1030"/>
      <c r="H71" s="1030"/>
      <c r="I71" s="1030"/>
      <c r="J71" s="1030"/>
      <c r="K71" s="1030"/>
      <c r="L71" s="1030"/>
      <c r="M71" s="1030"/>
      <c r="N71" s="1030"/>
      <c r="O71" s="1030"/>
      <c r="P71" s="1031"/>
      <c r="Q71" s="1032">
        <v>1714</v>
      </c>
      <c r="R71" s="1026"/>
      <c r="S71" s="1026"/>
      <c r="T71" s="1026"/>
      <c r="U71" s="1026"/>
      <c r="V71" s="1026">
        <v>1687</v>
      </c>
      <c r="W71" s="1026"/>
      <c r="X71" s="1026"/>
      <c r="Y71" s="1026"/>
      <c r="Z71" s="1026"/>
      <c r="AA71" s="1026">
        <v>27</v>
      </c>
      <c r="AB71" s="1026"/>
      <c r="AC71" s="1026"/>
      <c r="AD71" s="1026"/>
      <c r="AE71" s="1026"/>
      <c r="AF71" s="1026">
        <v>27</v>
      </c>
      <c r="AG71" s="1026"/>
      <c r="AH71" s="1026"/>
      <c r="AI71" s="1026"/>
      <c r="AJ71" s="1026"/>
      <c r="AK71" s="1026">
        <v>15</v>
      </c>
      <c r="AL71" s="1026"/>
      <c r="AM71" s="1026"/>
      <c r="AN71" s="1026"/>
      <c r="AO71" s="1026"/>
      <c r="AP71" s="1026">
        <v>648</v>
      </c>
      <c r="AQ71" s="1026"/>
      <c r="AR71" s="1026"/>
      <c r="AS71" s="1026"/>
      <c r="AT71" s="1026"/>
      <c r="AU71" s="1026">
        <v>126</v>
      </c>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x14ac:dyDescent="0.15">
      <c r="A72" s="262">
        <v>5</v>
      </c>
      <c r="B72" s="1029" t="s">
        <v>572</v>
      </c>
      <c r="C72" s="1030"/>
      <c r="D72" s="1030"/>
      <c r="E72" s="1030"/>
      <c r="F72" s="1030"/>
      <c r="G72" s="1030"/>
      <c r="H72" s="1030"/>
      <c r="I72" s="1030"/>
      <c r="J72" s="1030"/>
      <c r="K72" s="1030"/>
      <c r="L72" s="1030"/>
      <c r="M72" s="1030"/>
      <c r="N72" s="1030"/>
      <c r="O72" s="1030"/>
      <c r="P72" s="1031"/>
      <c r="Q72" s="1032">
        <v>140</v>
      </c>
      <c r="R72" s="1026"/>
      <c r="S72" s="1026"/>
      <c r="T72" s="1026"/>
      <c r="U72" s="1026"/>
      <c r="V72" s="1026">
        <v>137</v>
      </c>
      <c r="W72" s="1026"/>
      <c r="X72" s="1026"/>
      <c r="Y72" s="1026"/>
      <c r="Z72" s="1026"/>
      <c r="AA72" s="1026">
        <v>3</v>
      </c>
      <c r="AB72" s="1026"/>
      <c r="AC72" s="1026"/>
      <c r="AD72" s="1026"/>
      <c r="AE72" s="1026"/>
      <c r="AF72" s="1026">
        <v>3</v>
      </c>
      <c r="AG72" s="1026"/>
      <c r="AH72" s="1026"/>
      <c r="AI72" s="1026"/>
      <c r="AJ72" s="1026"/>
      <c r="AK72" s="1026" t="s">
        <v>575</v>
      </c>
      <c r="AL72" s="1026"/>
      <c r="AM72" s="1026"/>
      <c r="AN72" s="1026"/>
      <c r="AO72" s="1026"/>
      <c r="AP72" s="1026" t="s">
        <v>575</v>
      </c>
      <c r="AQ72" s="1026"/>
      <c r="AR72" s="1026"/>
      <c r="AS72" s="1026"/>
      <c r="AT72" s="1026"/>
      <c r="AU72" s="1026"/>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x14ac:dyDescent="0.15">
      <c r="A73" s="262">
        <v>6</v>
      </c>
      <c r="B73" s="1029" t="s">
        <v>573</v>
      </c>
      <c r="C73" s="1030"/>
      <c r="D73" s="1030"/>
      <c r="E73" s="1030"/>
      <c r="F73" s="1030"/>
      <c r="G73" s="1030"/>
      <c r="H73" s="1030"/>
      <c r="I73" s="1030"/>
      <c r="J73" s="1030"/>
      <c r="K73" s="1030"/>
      <c r="L73" s="1030"/>
      <c r="M73" s="1030"/>
      <c r="N73" s="1030"/>
      <c r="O73" s="1030"/>
      <c r="P73" s="1031"/>
      <c r="Q73" s="1032">
        <v>279</v>
      </c>
      <c r="R73" s="1026"/>
      <c r="S73" s="1026"/>
      <c r="T73" s="1026"/>
      <c r="U73" s="1026"/>
      <c r="V73" s="1026">
        <v>217</v>
      </c>
      <c r="W73" s="1026"/>
      <c r="X73" s="1026"/>
      <c r="Y73" s="1026"/>
      <c r="Z73" s="1026"/>
      <c r="AA73" s="1026">
        <v>62</v>
      </c>
      <c r="AB73" s="1026"/>
      <c r="AC73" s="1026"/>
      <c r="AD73" s="1026"/>
      <c r="AE73" s="1026"/>
      <c r="AF73" s="1026">
        <v>62</v>
      </c>
      <c r="AG73" s="1026"/>
      <c r="AH73" s="1026"/>
      <c r="AI73" s="1026"/>
      <c r="AJ73" s="1026"/>
      <c r="AK73" s="1026">
        <v>25</v>
      </c>
      <c r="AL73" s="1026"/>
      <c r="AM73" s="1026"/>
      <c r="AN73" s="1026"/>
      <c r="AO73" s="1026"/>
      <c r="AP73" s="1026" t="s">
        <v>575</v>
      </c>
      <c r="AQ73" s="1026"/>
      <c r="AR73" s="1026"/>
      <c r="AS73" s="1026"/>
      <c r="AT73" s="1026"/>
      <c r="AU73" s="1026"/>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x14ac:dyDescent="0.15">
      <c r="A74" s="262">
        <v>7</v>
      </c>
      <c r="B74" s="1029" t="s">
        <v>574</v>
      </c>
      <c r="C74" s="1030"/>
      <c r="D74" s="1030"/>
      <c r="E74" s="1030"/>
      <c r="F74" s="1030"/>
      <c r="G74" s="1030"/>
      <c r="H74" s="1030"/>
      <c r="I74" s="1030"/>
      <c r="J74" s="1030"/>
      <c r="K74" s="1030"/>
      <c r="L74" s="1030"/>
      <c r="M74" s="1030"/>
      <c r="N74" s="1030"/>
      <c r="O74" s="1030"/>
      <c r="P74" s="1031"/>
      <c r="Q74" s="1032">
        <v>269094</v>
      </c>
      <c r="R74" s="1026"/>
      <c r="S74" s="1026"/>
      <c r="T74" s="1026"/>
      <c r="U74" s="1026"/>
      <c r="V74" s="1026">
        <v>261949</v>
      </c>
      <c r="W74" s="1026"/>
      <c r="X74" s="1026"/>
      <c r="Y74" s="1026"/>
      <c r="Z74" s="1026"/>
      <c r="AA74" s="1026">
        <v>7145</v>
      </c>
      <c r="AB74" s="1026"/>
      <c r="AC74" s="1026"/>
      <c r="AD74" s="1026"/>
      <c r="AE74" s="1026"/>
      <c r="AF74" s="1026">
        <v>7145</v>
      </c>
      <c r="AG74" s="1026"/>
      <c r="AH74" s="1026"/>
      <c r="AI74" s="1026"/>
      <c r="AJ74" s="1026"/>
      <c r="AK74" s="1026">
        <v>9718</v>
      </c>
      <c r="AL74" s="1026"/>
      <c r="AM74" s="1026"/>
      <c r="AN74" s="1026"/>
      <c r="AO74" s="1026"/>
      <c r="AP74" s="1026" t="s">
        <v>575</v>
      </c>
      <c r="AQ74" s="1026"/>
      <c r="AR74" s="1026"/>
      <c r="AS74" s="1026"/>
      <c r="AT74" s="1026"/>
      <c r="AU74" s="1026"/>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x14ac:dyDescent="0.15">
      <c r="A75" s="262">
        <v>8</v>
      </c>
      <c r="B75" s="1029"/>
      <c r="C75" s="1030"/>
      <c r="D75" s="1030"/>
      <c r="E75" s="1030"/>
      <c r="F75" s="1030"/>
      <c r="G75" s="1030"/>
      <c r="H75" s="1030"/>
      <c r="I75" s="1030"/>
      <c r="J75" s="1030"/>
      <c r="K75" s="1030"/>
      <c r="L75" s="1030"/>
      <c r="M75" s="1030"/>
      <c r="N75" s="1030"/>
      <c r="O75" s="1030"/>
      <c r="P75" s="1031"/>
      <c r="Q75" s="1033"/>
      <c r="R75" s="1034"/>
      <c r="S75" s="1034"/>
      <c r="T75" s="1034"/>
      <c r="U75" s="1035"/>
      <c r="V75" s="1036"/>
      <c r="W75" s="1034"/>
      <c r="X75" s="1034"/>
      <c r="Y75" s="1034"/>
      <c r="Z75" s="1035"/>
      <c r="AA75" s="1036"/>
      <c r="AB75" s="1034"/>
      <c r="AC75" s="1034"/>
      <c r="AD75" s="1034"/>
      <c r="AE75" s="1035"/>
      <c r="AF75" s="1036"/>
      <c r="AG75" s="1034"/>
      <c r="AH75" s="1034"/>
      <c r="AI75" s="1034"/>
      <c r="AJ75" s="1035"/>
      <c r="AK75" s="1036"/>
      <c r="AL75" s="1034"/>
      <c r="AM75" s="1034"/>
      <c r="AN75" s="1034"/>
      <c r="AO75" s="1035"/>
      <c r="AP75" s="1036"/>
      <c r="AQ75" s="1034"/>
      <c r="AR75" s="1034"/>
      <c r="AS75" s="1034"/>
      <c r="AT75" s="1035"/>
      <c r="AU75" s="1036"/>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x14ac:dyDescent="0.15">
      <c r="A76" s="262">
        <v>9</v>
      </c>
      <c r="B76" s="1029"/>
      <c r="C76" s="1030"/>
      <c r="D76" s="1030"/>
      <c r="E76" s="1030"/>
      <c r="F76" s="1030"/>
      <c r="G76" s="1030"/>
      <c r="H76" s="1030"/>
      <c r="I76" s="1030"/>
      <c r="J76" s="1030"/>
      <c r="K76" s="1030"/>
      <c r="L76" s="1030"/>
      <c r="M76" s="1030"/>
      <c r="N76" s="1030"/>
      <c r="O76" s="1030"/>
      <c r="P76" s="1031"/>
      <c r="Q76" s="1033"/>
      <c r="R76" s="1034"/>
      <c r="S76" s="1034"/>
      <c r="T76" s="1034"/>
      <c r="U76" s="1035"/>
      <c r="V76" s="1036"/>
      <c r="W76" s="1034"/>
      <c r="X76" s="1034"/>
      <c r="Y76" s="1034"/>
      <c r="Z76" s="1035"/>
      <c r="AA76" s="1036"/>
      <c r="AB76" s="1034"/>
      <c r="AC76" s="1034"/>
      <c r="AD76" s="1034"/>
      <c r="AE76" s="1035"/>
      <c r="AF76" s="1036"/>
      <c r="AG76" s="1034"/>
      <c r="AH76" s="1034"/>
      <c r="AI76" s="1034"/>
      <c r="AJ76" s="1035"/>
      <c r="AK76" s="1036"/>
      <c r="AL76" s="1034"/>
      <c r="AM76" s="1034"/>
      <c r="AN76" s="1034"/>
      <c r="AO76" s="1035"/>
      <c r="AP76" s="1036"/>
      <c r="AQ76" s="1034"/>
      <c r="AR76" s="1034"/>
      <c r="AS76" s="1034"/>
      <c r="AT76" s="1035"/>
      <c r="AU76" s="1036"/>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x14ac:dyDescent="0.15">
      <c r="A77" s="262">
        <v>10</v>
      </c>
      <c r="B77" s="1029"/>
      <c r="C77" s="1030"/>
      <c r="D77" s="1030"/>
      <c r="E77" s="1030"/>
      <c r="F77" s="1030"/>
      <c r="G77" s="1030"/>
      <c r="H77" s="1030"/>
      <c r="I77" s="1030"/>
      <c r="J77" s="1030"/>
      <c r="K77" s="1030"/>
      <c r="L77" s="1030"/>
      <c r="M77" s="1030"/>
      <c r="N77" s="1030"/>
      <c r="O77" s="1030"/>
      <c r="P77" s="1031"/>
      <c r="Q77" s="1033"/>
      <c r="R77" s="1034"/>
      <c r="S77" s="1034"/>
      <c r="T77" s="1034"/>
      <c r="U77" s="1035"/>
      <c r="V77" s="1036"/>
      <c r="W77" s="1034"/>
      <c r="X77" s="1034"/>
      <c r="Y77" s="1034"/>
      <c r="Z77" s="1035"/>
      <c r="AA77" s="1036"/>
      <c r="AB77" s="1034"/>
      <c r="AC77" s="1034"/>
      <c r="AD77" s="1034"/>
      <c r="AE77" s="1035"/>
      <c r="AF77" s="1036"/>
      <c r="AG77" s="1034"/>
      <c r="AH77" s="1034"/>
      <c r="AI77" s="1034"/>
      <c r="AJ77" s="1035"/>
      <c r="AK77" s="1036"/>
      <c r="AL77" s="1034"/>
      <c r="AM77" s="1034"/>
      <c r="AN77" s="1034"/>
      <c r="AO77" s="1035"/>
      <c r="AP77" s="1036"/>
      <c r="AQ77" s="1034"/>
      <c r="AR77" s="1034"/>
      <c r="AS77" s="1034"/>
      <c r="AT77" s="1035"/>
      <c r="AU77" s="1036"/>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x14ac:dyDescent="0.15">
      <c r="A78" s="262">
        <v>11</v>
      </c>
      <c r="B78" s="1029"/>
      <c r="C78" s="1030"/>
      <c r="D78" s="1030"/>
      <c r="E78" s="1030"/>
      <c r="F78" s="1030"/>
      <c r="G78" s="1030"/>
      <c r="H78" s="1030"/>
      <c r="I78" s="1030"/>
      <c r="J78" s="1030"/>
      <c r="K78" s="1030"/>
      <c r="L78" s="1030"/>
      <c r="M78" s="1030"/>
      <c r="N78" s="1030"/>
      <c r="O78" s="1030"/>
      <c r="P78" s="1031"/>
      <c r="Q78" s="1032"/>
      <c r="R78" s="1026"/>
      <c r="S78" s="1026"/>
      <c r="T78" s="1026"/>
      <c r="U78" s="1026"/>
      <c r="V78" s="1026"/>
      <c r="W78" s="1026"/>
      <c r="X78" s="1026"/>
      <c r="Y78" s="1026"/>
      <c r="Z78" s="1026"/>
      <c r="AA78" s="1026"/>
      <c r="AB78" s="1026"/>
      <c r="AC78" s="1026"/>
      <c r="AD78" s="1026"/>
      <c r="AE78" s="1026"/>
      <c r="AF78" s="1026"/>
      <c r="AG78" s="1026"/>
      <c r="AH78" s="1026"/>
      <c r="AI78" s="1026"/>
      <c r="AJ78" s="1026"/>
      <c r="AK78" s="1026"/>
      <c r="AL78" s="1026"/>
      <c r="AM78" s="1026"/>
      <c r="AN78" s="1026"/>
      <c r="AO78" s="1026"/>
      <c r="AP78" s="1026"/>
      <c r="AQ78" s="1026"/>
      <c r="AR78" s="1026"/>
      <c r="AS78" s="1026"/>
      <c r="AT78" s="1026"/>
      <c r="AU78" s="1026"/>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x14ac:dyDescent="0.15">
      <c r="A79" s="262">
        <v>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x14ac:dyDescent="0.15">
      <c r="A80" s="262">
        <v>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x14ac:dyDescent="0.15">
      <c r="A81" s="262">
        <v>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x14ac:dyDescent="0.15">
      <c r="A82" s="262">
        <v>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x14ac:dyDescent="0.15">
      <c r="A83" s="262">
        <v>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x14ac:dyDescent="0.15">
      <c r="A84" s="262">
        <v>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x14ac:dyDescent="0.15">
      <c r="A85" s="262">
        <v>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x14ac:dyDescent="0.15">
      <c r="A86" s="262">
        <v>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x14ac:dyDescent="0.15">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x14ac:dyDescent="0.2">
      <c r="A88" s="265" t="s">
        <v>389</v>
      </c>
      <c r="B88" s="999" t="s">
        <v>414</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v>7964</v>
      </c>
      <c r="AG88" s="1014"/>
      <c r="AH88" s="1014"/>
      <c r="AI88" s="1014"/>
      <c r="AJ88" s="1014"/>
      <c r="AK88" s="1018"/>
      <c r="AL88" s="1018"/>
      <c r="AM88" s="1018"/>
      <c r="AN88" s="1018"/>
      <c r="AO88" s="1018"/>
      <c r="AP88" s="1014">
        <v>1127</v>
      </c>
      <c r="AQ88" s="1014"/>
      <c r="AR88" s="1014"/>
      <c r="AS88" s="1014"/>
      <c r="AT88" s="1014"/>
      <c r="AU88" s="1014">
        <v>150</v>
      </c>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389</v>
      </c>
      <c r="BR102" s="999" t="s">
        <v>415</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c r="CS102" s="1006"/>
      <c r="CT102" s="1006"/>
      <c r="CU102" s="1006"/>
      <c r="CV102" s="1007"/>
      <c r="CW102" s="1005"/>
      <c r="CX102" s="1006"/>
      <c r="CY102" s="1006"/>
      <c r="CZ102" s="1006"/>
      <c r="DA102" s="1007"/>
      <c r="DB102" s="1005"/>
      <c r="DC102" s="1006"/>
      <c r="DD102" s="1006"/>
      <c r="DE102" s="1006"/>
      <c r="DF102" s="1007"/>
      <c r="DG102" s="1005"/>
      <c r="DH102" s="1006"/>
      <c r="DI102" s="1006"/>
      <c r="DJ102" s="1006"/>
      <c r="DK102" s="1007"/>
      <c r="DL102" s="1005"/>
      <c r="DM102" s="1006"/>
      <c r="DN102" s="1006"/>
      <c r="DO102" s="1006"/>
      <c r="DP102" s="1007"/>
      <c r="DQ102" s="1005"/>
      <c r="DR102" s="1006"/>
      <c r="DS102" s="1006"/>
      <c r="DT102" s="1006"/>
      <c r="DU102" s="1007"/>
      <c r="DV102" s="988"/>
      <c r="DW102" s="989"/>
      <c r="DX102" s="989"/>
      <c r="DY102" s="989"/>
      <c r="DZ102" s="990"/>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416</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417</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418</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419</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93" t="s">
        <v>420</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421</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x14ac:dyDescent="0.15">
      <c r="A109" s="948" t="s">
        <v>422</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423</v>
      </c>
      <c r="AB109" s="949"/>
      <c r="AC109" s="949"/>
      <c r="AD109" s="949"/>
      <c r="AE109" s="950"/>
      <c r="AF109" s="951" t="s">
        <v>307</v>
      </c>
      <c r="AG109" s="949"/>
      <c r="AH109" s="949"/>
      <c r="AI109" s="949"/>
      <c r="AJ109" s="950"/>
      <c r="AK109" s="951" t="s">
        <v>306</v>
      </c>
      <c r="AL109" s="949"/>
      <c r="AM109" s="949"/>
      <c r="AN109" s="949"/>
      <c r="AO109" s="950"/>
      <c r="AP109" s="951" t="s">
        <v>424</v>
      </c>
      <c r="AQ109" s="949"/>
      <c r="AR109" s="949"/>
      <c r="AS109" s="949"/>
      <c r="AT109" s="980"/>
      <c r="AU109" s="948" t="s">
        <v>422</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423</v>
      </c>
      <c r="BR109" s="949"/>
      <c r="BS109" s="949"/>
      <c r="BT109" s="949"/>
      <c r="BU109" s="950"/>
      <c r="BV109" s="951" t="s">
        <v>307</v>
      </c>
      <c r="BW109" s="949"/>
      <c r="BX109" s="949"/>
      <c r="BY109" s="949"/>
      <c r="BZ109" s="950"/>
      <c r="CA109" s="951" t="s">
        <v>306</v>
      </c>
      <c r="CB109" s="949"/>
      <c r="CC109" s="949"/>
      <c r="CD109" s="949"/>
      <c r="CE109" s="950"/>
      <c r="CF109" s="987" t="s">
        <v>424</v>
      </c>
      <c r="CG109" s="987"/>
      <c r="CH109" s="987"/>
      <c r="CI109" s="987"/>
      <c r="CJ109" s="987"/>
      <c r="CK109" s="951" t="s">
        <v>425</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423</v>
      </c>
      <c r="DH109" s="949"/>
      <c r="DI109" s="949"/>
      <c r="DJ109" s="949"/>
      <c r="DK109" s="950"/>
      <c r="DL109" s="951" t="s">
        <v>307</v>
      </c>
      <c r="DM109" s="949"/>
      <c r="DN109" s="949"/>
      <c r="DO109" s="949"/>
      <c r="DP109" s="950"/>
      <c r="DQ109" s="951" t="s">
        <v>306</v>
      </c>
      <c r="DR109" s="949"/>
      <c r="DS109" s="949"/>
      <c r="DT109" s="949"/>
      <c r="DU109" s="950"/>
      <c r="DV109" s="951" t="s">
        <v>424</v>
      </c>
      <c r="DW109" s="949"/>
      <c r="DX109" s="949"/>
      <c r="DY109" s="949"/>
      <c r="DZ109" s="980"/>
    </row>
    <row r="110" spans="1:131" s="247" customFormat="1" ht="26.25" customHeight="1" x14ac:dyDescent="0.15">
      <c r="A110" s="851" t="s">
        <v>426</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562332</v>
      </c>
      <c r="AB110" s="942"/>
      <c r="AC110" s="942"/>
      <c r="AD110" s="942"/>
      <c r="AE110" s="943"/>
      <c r="AF110" s="944">
        <v>549650</v>
      </c>
      <c r="AG110" s="942"/>
      <c r="AH110" s="942"/>
      <c r="AI110" s="942"/>
      <c r="AJ110" s="943"/>
      <c r="AK110" s="944">
        <v>568147</v>
      </c>
      <c r="AL110" s="942"/>
      <c r="AM110" s="942"/>
      <c r="AN110" s="942"/>
      <c r="AO110" s="943"/>
      <c r="AP110" s="945">
        <v>16.5</v>
      </c>
      <c r="AQ110" s="946"/>
      <c r="AR110" s="946"/>
      <c r="AS110" s="946"/>
      <c r="AT110" s="947"/>
      <c r="AU110" s="981" t="s">
        <v>72</v>
      </c>
      <c r="AV110" s="982"/>
      <c r="AW110" s="982"/>
      <c r="AX110" s="982"/>
      <c r="AY110" s="982"/>
      <c r="AZ110" s="907" t="s">
        <v>427</v>
      </c>
      <c r="BA110" s="852"/>
      <c r="BB110" s="852"/>
      <c r="BC110" s="852"/>
      <c r="BD110" s="852"/>
      <c r="BE110" s="852"/>
      <c r="BF110" s="852"/>
      <c r="BG110" s="852"/>
      <c r="BH110" s="852"/>
      <c r="BI110" s="852"/>
      <c r="BJ110" s="852"/>
      <c r="BK110" s="852"/>
      <c r="BL110" s="852"/>
      <c r="BM110" s="852"/>
      <c r="BN110" s="852"/>
      <c r="BO110" s="852"/>
      <c r="BP110" s="853"/>
      <c r="BQ110" s="908">
        <v>6856260</v>
      </c>
      <c r="BR110" s="889"/>
      <c r="BS110" s="889"/>
      <c r="BT110" s="889"/>
      <c r="BU110" s="889"/>
      <c r="BV110" s="889">
        <v>7199574</v>
      </c>
      <c r="BW110" s="889"/>
      <c r="BX110" s="889"/>
      <c r="BY110" s="889"/>
      <c r="BZ110" s="889"/>
      <c r="CA110" s="889">
        <v>7255028</v>
      </c>
      <c r="CB110" s="889"/>
      <c r="CC110" s="889"/>
      <c r="CD110" s="889"/>
      <c r="CE110" s="889"/>
      <c r="CF110" s="913">
        <v>210.2</v>
      </c>
      <c r="CG110" s="914"/>
      <c r="CH110" s="914"/>
      <c r="CI110" s="914"/>
      <c r="CJ110" s="914"/>
      <c r="CK110" s="977" t="s">
        <v>428</v>
      </c>
      <c r="CL110" s="863"/>
      <c r="CM110" s="938" t="s">
        <v>429</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430</v>
      </c>
      <c r="DH110" s="889"/>
      <c r="DI110" s="889"/>
      <c r="DJ110" s="889"/>
      <c r="DK110" s="889"/>
      <c r="DL110" s="889" t="s">
        <v>409</v>
      </c>
      <c r="DM110" s="889"/>
      <c r="DN110" s="889"/>
      <c r="DO110" s="889"/>
      <c r="DP110" s="889"/>
      <c r="DQ110" s="889" t="s">
        <v>430</v>
      </c>
      <c r="DR110" s="889"/>
      <c r="DS110" s="889"/>
      <c r="DT110" s="889"/>
      <c r="DU110" s="889"/>
      <c r="DV110" s="890" t="s">
        <v>430</v>
      </c>
      <c r="DW110" s="890"/>
      <c r="DX110" s="890"/>
      <c r="DY110" s="890"/>
      <c r="DZ110" s="891"/>
    </row>
    <row r="111" spans="1:131" s="247" customFormat="1" ht="26.25" customHeight="1" x14ac:dyDescent="0.15">
      <c r="A111" s="818" t="s">
        <v>431</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182</v>
      </c>
      <c r="AB111" s="970"/>
      <c r="AC111" s="970"/>
      <c r="AD111" s="970"/>
      <c r="AE111" s="971"/>
      <c r="AF111" s="972" t="s">
        <v>182</v>
      </c>
      <c r="AG111" s="970"/>
      <c r="AH111" s="970"/>
      <c r="AI111" s="970"/>
      <c r="AJ111" s="971"/>
      <c r="AK111" s="972" t="s">
        <v>409</v>
      </c>
      <c r="AL111" s="970"/>
      <c r="AM111" s="970"/>
      <c r="AN111" s="970"/>
      <c r="AO111" s="971"/>
      <c r="AP111" s="973" t="s">
        <v>182</v>
      </c>
      <c r="AQ111" s="974"/>
      <c r="AR111" s="974"/>
      <c r="AS111" s="974"/>
      <c r="AT111" s="975"/>
      <c r="AU111" s="983"/>
      <c r="AV111" s="984"/>
      <c r="AW111" s="984"/>
      <c r="AX111" s="984"/>
      <c r="AY111" s="984"/>
      <c r="AZ111" s="859" t="s">
        <v>432</v>
      </c>
      <c r="BA111" s="794"/>
      <c r="BB111" s="794"/>
      <c r="BC111" s="794"/>
      <c r="BD111" s="794"/>
      <c r="BE111" s="794"/>
      <c r="BF111" s="794"/>
      <c r="BG111" s="794"/>
      <c r="BH111" s="794"/>
      <c r="BI111" s="794"/>
      <c r="BJ111" s="794"/>
      <c r="BK111" s="794"/>
      <c r="BL111" s="794"/>
      <c r="BM111" s="794"/>
      <c r="BN111" s="794"/>
      <c r="BO111" s="794"/>
      <c r="BP111" s="795"/>
      <c r="BQ111" s="860">
        <v>59207</v>
      </c>
      <c r="BR111" s="861"/>
      <c r="BS111" s="861"/>
      <c r="BT111" s="861"/>
      <c r="BU111" s="861"/>
      <c r="BV111" s="861" t="s">
        <v>430</v>
      </c>
      <c r="BW111" s="861"/>
      <c r="BX111" s="861"/>
      <c r="BY111" s="861"/>
      <c r="BZ111" s="861"/>
      <c r="CA111" s="861" t="s">
        <v>182</v>
      </c>
      <c r="CB111" s="861"/>
      <c r="CC111" s="861"/>
      <c r="CD111" s="861"/>
      <c r="CE111" s="861"/>
      <c r="CF111" s="922" t="s">
        <v>182</v>
      </c>
      <c r="CG111" s="923"/>
      <c r="CH111" s="923"/>
      <c r="CI111" s="923"/>
      <c r="CJ111" s="923"/>
      <c r="CK111" s="978"/>
      <c r="CL111" s="865"/>
      <c r="CM111" s="868" t="s">
        <v>433</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430</v>
      </c>
      <c r="DH111" s="861"/>
      <c r="DI111" s="861"/>
      <c r="DJ111" s="861"/>
      <c r="DK111" s="861"/>
      <c r="DL111" s="861" t="s">
        <v>409</v>
      </c>
      <c r="DM111" s="861"/>
      <c r="DN111" s="861"/>
      <c r="DO111" s="861"/>
      <c r="DP111" s="861"/>
      <c r="DQ111" s="861" t="s">
        <v>182</v>
      </c>
      <c r="DR111" s="861"/>
      <c r="DS111" s="861"/>
      <c r="DT111" s="861"/>
      <c r="DU111" s="861"/>
      <c r="DV111" s="838" t="s">
        <v>182</v>
      </c>
      <c r="DW111" s="838"/>
      <c r="DX111" s="838"/>
      <c r="DY111" s="838"/>
      <c r="DZ111" s="839"/>
    </row>
    <row r="112" spans="1:131" s="247" customFormat="1" ht="26.25" customHeight="1" x14ac:dyDescent="0.15">
      <c r="A112" s="963" t="s">
        <v>434</v>
      </c>
      <c r="B112" s="964"/>
      <c r="C112" s="794" t="s">
        <v>435</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409</v>
      </c>
      <c r="AB112" s="824"/>
      <c r="AC112" s="824"/>
      <c r="AD112" s="824"/>
      <c r="AE112" s="825"/>
      <c r="AF112" s="826" t="s">
        <v>182</v>
      </c>
      <c r="AG112" s="824"/>
      <c r="AH112" s="824"/>
      <c r="AI112" s="824"/>
      <c r="AJ112" s="825"/>
      <c r="AK112" s="826" t="s">
        <v>409</v>
      </c>
      <c r="AL112" s="824"/>
      <c r="AM112" s="824"/>
      <c r="AN112" s="824"/>
      <c r="AO112" s="825"/>
      <c r="AP112" s="871" t="s">
        <v>182</v>
      </c>
      <c r="AQ112" s="872"/>
      <c r="AR112" s="872"/>
      <c r="AS112" s="872"/>
      <c r="AT112" s="873"/>
      <c r="AU112" s="983"/>
      <c r="AV112" s="984"/>
      <c r="AW112" s="984"/>
      <c r="AX112" s="984"/>
      <c r="AY112" s="984"/>
      <c r="AZ112" s="859" t="s">
        <v>436</v>
      </c>
      <c r="BA112" s="794"/>
      <c r="BB112" s="794"/>
      <c r="BC112" s="794"/>
      <c r="BD112" s="794"/>
      <c r="BE112" s="794"/>
      <c r="BF112" s="794"/>
      <c r="BG112" s="794"/>
      <c r="BH112" s="794"/>
      <c r="BI112" s="794"/>
      <c r="BJ112" s="794"/>
      <c r="BK112" s="794"/>
      <c r="BL112" s="794"/>
      <c r="BM112" s="794"/>
      <c r="BN112" s="794"/>
      <c r="BO112" s="794"/>
      <c r="BP112" s="795"/>
      <c r="BQ112" s="860">
        <v>4446196</v>
      </c>
      <c r="BR112" s="861"/>
      <c r="BS112" s="861"/>
      <c r="BT112" s="861"/>
      <c r="BU112" s="861"/>
      <c r="BV112" s="861">
        <v>4231395</v>
      </c>
      <c r="BW112" s="861"/>
      <c r="BX112" s="861"/>
      <c r="BY112" s="861"/>
      <c r="BZ112" s="861"/>
      <c r="CA112" s="861">
        <v>4094039</v>
      </c>
      <c r="CB112" s="861"/>
      <c r="CC112" s="861"/>
      <c r="CD112" s="861"/>
      <c r="CE112" s="861"/>
      <c r="CF112" s="922">
        <v>118.6</v>
      </c>
      <c r="CG112" s="923"/>
      <c r="CH112" s="923"/>
      <c r="CI112" s="923"/>
      <c r="CJ112" s="923"/>
      <c r="CK112" s="978"/>
      <c r="CL112" s="865"/>
      <c r="CM112" s="868" t="s">
        <v>437</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v>59207</v>
      </c>
      <c r="DH112" s="861"/>
      <c r="DI112" s="861"/>
      <c r="DJ112" s="861"/>
      <c r="DK112" s="861"/>
      <c r="DL112" s="861" t="s">
        <v>182</v>
      </c>
      <c r="DM112" s="861"/>
      <c r="DN112" s="861"/>
      <c r="DO112" s="861"/>
      <c r="DP112" s="861"/>
      <c r="DQ112" s="861" t="s">
        <v>182</v>
      </c>
      <c r="DR112" s="861"/>
      <c r="DS112" s="861"/>
      <c r="DT112" s="861"/>
      <c r="DU112" s="861"/>
      <c r="DV112" s="838" t="s">
        <v>182</v>
      </c>
      <c r="DW112" s="838"/>
      <c r="DX112" s="838"/>
      <c r="DY112" s="838"/>
      <c r="DZ112" s="839"/>
    </row>
    <row r="113" spans="1:130" s="247" customFormat="1" ht="26.25" customHeight="1" x14ac:dyDescent="0.15">
      <c r="A113" s="965"/>
      <c r="B113" s="966"/>
      <c r="C113" s="794" t="s">
        <v>438</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361526</v>
      </c>
      <c r="AB113" s="970"/>
      <c r="AC113" s="970"/>
      <c r="AD113" s="970"/>
      <c r="AE113" s="971"/>
      <c r="AF113" s="972">
        <v>319298</v>
      </c>
      <c r="AG113" s="970"/>
      <c r="AH113" s="970"/>
      <c r="AI113" s="970"/>
      <c r="AJ113" s="971"/>
      <c r="AK113" s="972">
        <v>305067</v>
      </c>
      <c r="AL113" s="970"/>
      <c r="AM113" s="970"/>
      <c r="AN113" s="970"/>
      <c r="AO113" s="971"/>
      <c r="AP113" s="973">
        <v>8.8000000000000007</v>
      </c>
      <c r="AQ113" s="974"/>
      <c r="AR113" s="974"/>
      <c r="AS113" s="974"/>
      <c r="AT113" s="975"/>
      <c r="AU113" s="983"/>
      <c r="AV113" s="984"/>
      <c r="AW113" s="984"/>
      <c r="AX113" s="984"/>
      <c r="AY113" s="984"/>
      <c r="AZ113" s="859" t="s">
        <v>439</v>
      </c>
      <c r="BA113" s="794"/>
      <c r="BB113" s="794"/>
      <c r="BC113" s="794"/>
      <c r="BD113" s="794"/>
      <c r="BE113" s="794"/>
      <c r="BF113" s="794"/>
      <c r="BG113" s="794"/>
      <c r="BH113" s="794"/>
      <c r="BI113" s="794"/>
      <c r="BJ113" s="794"/>
      <c r="BK113" s="794"/>
      <c r="BL113" s="794"/>
      <c r="BM113" s="794"/>
      <c r="BN113" s="794"/>
      <c r="BO113" s="794"/>
      <c r="BP113" s="795"/>
      <c r="BQ113" s="860">
        <v>54413</v>
      </c>
      <c r="BR113" s="861"/>
      <c r="BS113" s="861"/>
      <c r="BT113" s="861"/>
      <c r="BU113" s="861"/>
      <c r="BV113" s="861">
        <v>49287</v>
      </c>
      <c r="BW113" s="861"/>
      <c r="BX113" s="861"/>
      <c r="BY113" s="861"/>
      <c r="BZ113" s="861"/>
      <c r="CA113" s="861">
        <v>150457</v>
      </c>
      <c r="CB113" s="861"/>
      <c r="CC113" s="861"/>
      <c r="CD113" s="861"/>
      <c r="CE113" s="861"/>
      <c r="CF113" s="922">
        <v>4.4000000000000004</v>
      </c>
      <c r="CG113" s="923"/>
      <c r="CH113" s="923"/>
      <c r="CI113" s="923"/>
      <c r="CJ113" s="923"/>
      <c r="CK113" s="978"/>
      <c r="CL113" s="865"/>
      <c r="CM113" s="868" t="s">
        <v>440</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182</v>
      </c>
      <c r="DH113" s="824"/>
      <c r="DI113" s="824"/>
      <c r="DJ113" s="824"/>
      <c r="DK113" s="825"/>
      <c r="DL113" s="826" t="s">
        <v>182</v>
      </c>
      <c r="DM113" s="824"/>
      <c r="DN113" s="824"/>
      <c r="DO113" s="824"/>
      <c r="DP113" s="825"/>
      <c r="DQ113" s="826" t="s">
        <v>182</v>
      </c>
      <c r="DR113" s="824"/>
      <c r="DS113" s="824"/>
      <c r="DT113" s="824"/>
      <c r="DU113" s="825"/>
      <c r="DV113" s="871" t="s">
        <v>182</v>
      </c>
      <c r="DW113" s="872"/>
      <c r="DX113" s="872"/>
      <c r="DY113" s="872"/>
      <c r="DZ113" s="873"/>
    </row>
    <row r="114" spans="1:130" s="247" customFormat="1" ht="26.25" customHeight="1" x14ac:dyDescent="0.15">
      <c r="A114" s="965"/>
      <c r="B114" s="966"/>
      <c r="C114" s="794" t="s">
        <v>441</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v>6907</v>
      </c>
      <c r="AB114" s="824"/>
      <c r="AC114" s="824"/>
      <c r="AD114" s="824"/>
      <c r="AE114" s="825"/>
      <c r="AF114" s="826">
        <v>6172</v>
      </c>
      <c r="AG114" s="824"/>
      <c r="AH114" s="824"/>
      <c r="AI114" s="824"/>
      <c r="AJ114" s="825"/>
      <c r="AK114" s="826">
        <v>6675</v>
      </c>
      <c r="AL114" s="824"/>
      <c r="AM114" s="824"/>
      <c r="AN114" s="824"/>
      <c r="AO114" s="825"/>
      <c r="AP114" s="871">
        <v>0.2</v>
      </c>
      <c r="AQ114" s="872"/>
      <c r="AR114" s="872"/>
      <c r="AS114" s="872"/>
      <c r="AT114" s="873"/>
      <c r="AU114" s="983"/>
      <c r="AV114" s="984"/>
      <c r="AW114" s="984"/>
      <c r="AX114" s="984"/>
      <c r="AY114" s="984"/>
      <c r="AZ114" s="859" t="s">
        <v>442</v>
      </c>
      <c r="BA114" s="794"/>
      <c r="BB114" s="794"/>
      <c r="BC114" s="794"/>
      <c r="BD114" s="794"/>
      <c r="BE114" s="794"/>
      <c r="BF114" s="794"/>
      <c r="BG114" s="794"/>
      <c r="BH114" s="794"/>
      <c r="BI114" s="794"/>
      <c r="BJ114" s="794"/>
      <c r="BK114" s="794"/>
      <c r="BL114" s="794"/>
      <c r="BM114" s="794"/>
      <c r="BN114" s="794"/>
      <c r="BO114" s="794"/>
      <c r="BP114" s="795"/>
      <c r="BQ114" s="860">
        <v>1098007</v>
      </c>
      <c r="BR114" s="861"/>
      <c r="BS114" s="861"/>
      <c r="BT114" s="861"/>
      <c r="BU114" s="861"/>
      <c r="BV114" s="861">
        <v>999140</v>
      </c>
      <c r="BW114" s="861"/>
      <c r="BX114" s="861"/>
      <c r="BY114" s="861"/>
      <c r="BZ114" s="861"/>
      <c r="CA114" s="861">
        <v>968053</v>
      </c>
      <c r="CB114" s="861"/>
      <c r="CC114" s="861"/>
      <c r="CD114" s="861"/>
      <c r="CE114" s="861"/>
      <c r="CF114" s="922">
        <v>28.1</v>
      </c>
      <c r="CG114" s="923"/>
      <c r="CH114" s="923"/>
      <c r="CI114" s="923"/>
      <c r="CJ114" s="923"/>
      <c r="CK114" s="978"/>
      <c r="CL114" s="865"/>
      <c r="CM114" s="868" t="s">
        <v>443</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430</v>
      </c>
      <c r="DH114" s="824"/>
      <c r="DI114" s="824"/>
      <c r="DJ114" s="824"/>
      <c r="DK114" s="825"/>
      <c r="DL114" s="826" t="s">
        <v>182</v>
      </c>
      <c r="DM114" s="824"/>
      <c r="DN114" s="824"/>
      <c r="DO114" s="824"/>
      <c r="DP114" s="825"/>
      <c r="DQ114" s="826" t="s">
        <v>430</v>
      </c>
      <c r="DR114" s="824"/>
      <c r="DS114" s="824"/>
      <c r="DT114" s="824"/>
      <c r="DU114" s="825"/>
      <c r="DV114" s="871" t="s">
        <v>409</v>
      </c>
      <c r="DW114" s="872"/>
      <c r="DX114" s="872"/>
      <c r="DY114" s="872"/>
      <c r="DZ114" s="873"/>
    </row>
    <row r="115" spans="1:130" s="247" customFormat="1" ht="26.25" customHeight="1" x14ac:dyDescent="0.15">
      <c r="A115" s="965"/>
      <c r="B115" s="966"/>
      <c r="C115" s="794" t="s">
        <v>444</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v>65113</v>
      </c>
      <c r="AB115" s="970"/>
      <c r="AC115" s="970"/>
      <c r="AD115" s="970"/>
      <c r="AE115" s="971"/>
      <c r="AF115" s="972" t="s">
        <v>182</v>
      </c>
      <c r="AG115" s="970"/>
      <c r="AH115" s="970"/>
      <c r="AI115" s="970"/>
      <c r="AJ115" s="971"/>
      <c r="AK115" s="972" t="s">
        <v>409</v>
      </c>
      <c r="AL115" s="970"/>
      <c r="AM115" s="970"/>
      <c r="AN115" s="970"/>
      <c r="AO115" s="971"/>
      <c r="AP115" s="973" t="s">
        <v>182</v>
      </c>
      <c r="AQ115" s="974"/>
      <c r="AR115" s="974"/>
      <c r="AS115" s="974"/>
      <c r="AT115" s="975"/>
      <c r="AU115" s="983"/>
      <c r="AV115" s="984"/>
      <c r="AW115" s="984"/>
      <c r="AX115" s="984"/>
      <c r="AY115" s="984"/>
      <c r="AZ115" s="859" t="s">
        <v>445</v>
      </c>
      <c r="BA115" s="794"/>
      <c r="BB115" s="794"/>
      <c r="BC115" s="794"/>
      <c r="BD115" s="794"/>
      <c r="BE115" s="794"/>
      <c r="BF115" s="794"/>
      <c r="BG115" s="794"/>
      <c r="BH115" s="794"/>
      <c r="BI115" s="794"/>
      <c r="BJ115" s="794"/>
      <c r="BK115" s="794"/>
      <c r="BL115" s="794"/>
      <c r="BM115" s="794"/>
      <c r="BN115" s="794"/>
      <c r="BO115" s="794"/>
      <c r="BP115" s="795"/>
      <c r="BQ115" s="860" t="s">
        <v>430</v>
      </c>
      <c r="BR115" s="861"/>
      <c r="BS115" s="861"/>
      <c r="BT115" s="861"/>
      <c r="BU115" s="861"/>
      <c r="BV115" s="861" t="s">
        <v>409</v>
      </c>
      <c r="BW115" s="861"/>
      <c r="BX115" s="861"/>
      <c r="BY115" s="861"/>
      <c r="BZ115" s="861"/>
      <c r="CA115" s="861" t="s">
        <v>409</v>
      </c>
      <c r="CB115" s="861"/>
      <c r="CC115" s="861"/>
      <c r="CD115" s="861"/>
      <c r="CE115" s="861"/>
      <c r="CF115" s="922" t="s">
        <v>409</v>
      </c>
      <c r="CG115" s="923"/>
      <c r="CH115" s="923"/>
      <c r="CI115" s="923"/>
      <c r="CJ115" s="923"/>
      <c r="CK115" s="978"/>
      <c r="CL115" s="865"/>
      <c r="CM115" s="859" t="s">
        <v>446</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t="s">
        <v>430</v>
      </c>
      <c r="DH115" s="824"/>
      <c r="DI115" s="824"/>
      <c r="DJ115" s="824"/>
      <c r="DK115" s="825"/>
      <c r="DL115" s="826" t="s">
        <v>430</v>
      </c>
      <c r="DM115" s="824"/>
      <c r="DN115" s="824"/>
      <c r="DO115" s="824"/>
      <c r="DP115" s="825"/>
      <c r="DQ115" s="826" t="s">
        <v>182</v>
      </c>
      <c r="DR115" s="824"/>
      <c r="DS115" s="824"/>
      <c r="DT115" s="824"/>
      <c r="DU115" s="825"/>
      <c r="DV115" s="871" t="s">
        <v>182</v>
      </c>
      <c r="DW115" s="872"/>
      <c r="DX115" s="872"/>
      <c r="DY115" s="872"/>
      <c r="DZ115" s="873"/>
    </row>
    <row r="116" spans="1:130" s="247" customFormat="1" ht="26.25" customHeight="1" x14ac:dyDescent="0.15">
      <c r="A116" s="967"/>
      <c r="B116" s="968"/>
      <c r="C116" s="927" t="s">
        <v>447</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t="s">
        <v>430</v>
      </c>
      <c r="AB116" s="824"/>
      <c r="AC116" s="824"/>
      <c r="AD116" s="824"/>
      <c r="AE116" s="825"/>
      <c r="AF116" s="826" t="s">
        <v>182</v>
      </c>
      <c r="AG116" s="824"/>
      <c r="AH116" s="824"/>
      <c r="AI116" s="824"/>
      <c r="AJ116" s="825"/>
      <c r="AK116" s="826" t="s">
        <v>409</v>
      </c>
      <c r="AL116" s="824"/>
      <c r="AM116" s="824"/>
      <c r="AN116" s="824"/>
      <c r="AO116" s="825"/>
      <c r="AP116" s="871" t="s">
        <v>182</v>
      </c>
      <c r="AQ116" s="872"/>
      <c r="AR116" s="872"/>
      <c r="AS116" s="872"/>
      <c r="AT116" s="873"/>
      <c r="AU116" s="983"/>
      <c r="AV116" s="984"/>
      <c r="AW116" s="984"/>
      <c r="AX116" s="984"/>
      <c r="AY116" s="984"/>
      <c r="AZ116" s="910" t="s">
        <v>448</v>
      </c>
      <c r="BA116" s="911"/>
      <c r="BB116" s="911"/>
      <c r="BC116" s="911"/>
      <c r="BD116" s="911"/>
      <c r="BE116" s="911"/>
      <c r="BF116" s="911"/>
      <c r="BG116" s="911"/>
      <c r="BH116" s="911"/>
      <c r="BI116" s="911"/>
      <c r="BJ116" s="911"/>
      <c r="BK116" s="911"/>
      <c r="BL116" s="911"/>
      <c r="BM116" s="911"/>
      <c r="BN116" s="911"/>
      <c r="BO116" s="911"/>
      <c r="BP116" s="912"/>
      <c r="BQ116" s="860" t="s">
        <v>409</v>
      </c>
      <c r="BR116" s="861"/>
      <c r="BS116" s="861"/>
      <c r="BT116" s="861"/>
      <c r="BU116" s="861"/>
      <c r="BV116" s="861" t="s">
        <v>430</v>
      </c>
      <c r="BW116" s="861"/>
      <c r="BX116" s="861"/>
      <c r="BY116" s="861"/>
      <c r="BZ116" s="861"/>
      <c r="CA116" s="861" t="s">
        <v>409</v>
      </c>
      <c r="CB116" s="861"/>
      <c r="CC116" s="861"/>
      <c r="CD116" s="861"/>
      <c r="CE116" s="861"/>
      <c r="CF116" s="922" t="s">
        <v>182</v>
      </c>
      <c r="CG116" s="923"/>
      <c r="CH116" s="923"/>
      <c r="CI116" s="923"/>
      <c r="CJ116" s="923"/>
      <c r="CK116" s="978"/>
      <c r="CL116" s="865"/>
      <c r="CM116" s="868" t="s">
        <v>449</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t="s">
        <v>430</v>
      </c>
      <c r="DH116" s="824"/>
      <c r="DI116" s="824"/>
      <c r="DJ116" s="824"/>
      <c r="DK116" s="825"/>
      <c r="DL116" s="826" t="s">
        <v>409</v>
      </c>
      <c r="DM116" s="824"/>
      <c r="DN116" s="824"/>
      <c r="DO116" s="824"/>
      <c r="DP116" s="825"/>
      <c r="DQ116" s="826" t="s">
        <v>409</v>
      </c>
      <c r="DR116" s="824"/>
      <c r="DS116" s="824"/>
      <c r="DT116" s="824"/>
      <c r="DU116" s="825"/>
      <c r="DV116" s="871" t="s">
        <v>409</v>
      </c>
      <c r="DW116" s="872"/>
      <c r="DX116" s="872"/>
      <c r="DY116" s="872"/>
      <c r="DZ116" s="873"/>
    </row>
    <row r="117" spans="1:130" s="247" customFormat="1" ht="26.25" customHeight="1" x14ac:dyDescent="0.15">
      <c r="A117" s="948" t="s">
        <v>185</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450</v>
      </c>
      <c r="Z117" s="950"/>
      <c r="AA117" s="955">
        <v>995878</v>
      </c>
      <c r="AB117" s="956"/>
      <c r="AC117" s="956"/>
      <c r="AD117" s="956"/>
      <c r="AE117" s="957"/>
      <c r="AF117" s="958">
        <v>875120</v>
      </c>
      <c r="AG117" s="956"/>
      <c r="AH117" s="956"/>
      <c r="AI117" s="956"/>
      <c r="AJ117" s="957"/>
      <c r="AK117" s="958">
        <v>879889</v>
      </c>
      <c r="AL117" s="956"/>
      <c r="AM117" s="956"/>
      <c r="AN117" s="956"/>
      <c r="AO117" s="957"/>
      <c r="AP117" s="959"/>
      <c r="AQ117" s="960"/>
      <c r="AR117" s="960"/>
      <c r="AS117" s="960"/>
      <c r="AT117" s="961"/>
      <c r="AU117" s="983"/>
      <c r="AV117" s="984"/>
      <c r="AW117" s="984"/>
      <c r="AX117" s="984"/>
      <c r="AY117" s="984"/>
      <c r="AZ117" s="910" t="s">
        <v>451</v>
      </c>
      <c r="BA117" s="911"/>
      <c r="BB117" s="911"/>
      <c r="BC117" s="911"/>
      <c r="BD117" s="911"/>
      <c r="BE117" s="911"/>
      <c r="BF117" s="911"/>
      <c r="BG117" s="911"/>
      <c r="BH117" s="911"/>
      <c r="BI117" s="911"/>
      <c r="BJ117" s="911"/>
      <c r="BK117" s="911"/>
      <c r="BL117" s="911"/>
      <c r="BM117" s="911"/>
      <c r="BN117" s="911"/>
      <c r="BO117" s="911"/>
      <c r="BP117" s="912"/>
      <c r="BQ117" s="860" t="s">
        <v>182</v>
      </c>
      <c r="BR117" s="861"/>
      <c r="BS117" s="861"/>
      <c r="BT117" s="861"/>
      <c r="BU117" s="861"/>
      <c r="BV117" s="861" t="s">
        <v>182</v>
      </c>
      <c r="BW117" s="861"/>
      <c r="BX117" s="861"/>
      <c r="BY117" s="861"/>
      <c r="BZ117" s="861"/>
      <c r="CA117" s="861" t="s">
        <v>430</v>
      </c>
      <c r="CB117" s="861"/>
      <c r="CC117" s="861"/>
      <c r="CD117" s="861"/>
      <c r="CE117" s="861"/>
      <c r="CF117" s="922" t="s">
        <v>182</v>
      </c>
      <c r="CG117" s="923"/>
      <c r="CH117" s="923"/>
      <c r="CI117" s="923"/>
      <c r="CJ117" s="923"/>
      <c r="CK117" s="978"/>
      <c r="CL117" s="865"/>
      <c r="CM117" s="868" t="s">
        <v>452</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182</v>
      </c>
      <c r="DH117" s="824"/>
      <c r="DI117" s="824"/>
      <c r="DJ117" s="824"/>
      <c r="DK117" s="825"/>
      <c r="DL117" s="826" t="s">
        <v>430</v>
      </c>
      <c r="DM117" s="824"/>
      <c r="DN117" s="824"/>
      <c r="DO117" s="824"/>
      <c r="DP117" s="825"/>
      <c r="DQ117" s="826" t="s">
        <v>182</v>
      </c>
      <c r="DR117" s="824"/>
      <c r="DS117" s="824"/>
      <c r="DT117" s="824"/>
      <c r="DU117" s="825"/>
      <c r="DV117" s="871" t="s">
        <v>409</v>
      </c>
      <c r="DW117" s="872"/>
      <c r="DX117" s="872"/>
      <c r="DY117" s="872"/>
      <c r="DZ117" s="873"/>
    </row>
    <row r="118" spans="1:130" s="247" customFormat="1" ht="26.25" customHeight="1" x14ac:dyDescent="0.15">
      <c r="A118" s="948" t="s">
        <v>425</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423</v>
      </c>
      <c r="AB118" s="949"/>
      <c r="AC118" s="949"/>
      <c r="AD118" s="949"/>
      <c r="AE118" s="950"/>
      <c r="AF118" s="951" t="s">
        <v>307</v>
      </c>
      <c r="AG118" s="949"/>
      <c r="AH118" s="949"/>
      <c r="AI118" s="949"/>
      <c r="AJ118" s="950"/>
      <c r="AK118" s="951" t="s">
        <v>306</v>
      </c>
      <c r="AL118" s="949"/>
      <c r="AM118" s="949"/>
      <c r="AN118" s="949"/>
      <c r="AO118" s="950"/>
      <c r="AP118" s="952" t="s">
        <v>424</v>
      </c>
      <c r="AQ118" s="953"/>
      <c r="AR118" s="953"/>
      <c r="AS118" s="953"/>
      <c r="AT118" s="954"/>
      <c r="AU118" s="983"/>
      <c r="AV118" s="984"/>
      <c r="AW118" s="984"/>
      <c r="AX118" s="984"/>
      <c r="AY118" s="984"/>
      <c r="AZ118" s="926" t="s">
        <v>453</v>
      </c>
      <c r="BA118" s="927"/>
      <c r="BB118" s="927"/>
      <c r="BC118" s="927"/>
      <c r="BD118" s="927"/>
      <c r="BE118" s="927"/>
      <c r="BF118" s="927"/>
      <c r="BG118" s="927"/>
      <c r="BH118" s="927"/>
      <c r="BI118" s="927"/>
      <c r="BJ118" s="927"/>
      <c r="BK118" s="927"/>
      <c r="BL118" s="927"/>
      <c r="BM118" s="927"/>
      <c r="BN118" s="927"/>
      <c r="BO118" s="927"/>
      <c r="BP118" s="928"/>
      <c r="BQ118" s="929" t="s">
        <v>430</v>
      </c>
      <c r="BR118" s="892"/>
      <c r="BS118" s="892"/>
      <c r="BT118" s="892"/>
      <c r="BU118" s="892"/>
      <c r="BV118" s="892" t="s">
        <v>430</v>
      </c>
      <c r="BW118" s="892"/>
      <c r="BX118" s="892"/>
      <c r="BY118" s="892"/>
      <c r="BZ118" s="892"/>
      <c r="CA118" s="892" t="s">
        <v>430</v>
      </c>
      <c r="CB118" s="892"/>
      <c r="CC118" s="892"/>
      <c r="CD118" s="892"/>
      <c r="CE118" s="892"/>
      <c r="CF118" s="922" t="s">
        <v>182</v>
      </c>
      <c r="CG118" s="923"/>
      <c r="CH118" s="923"/>
      <c r="CI118" s="923"/>
      <c r="CJ118" s="923"/>
      <c r="CK118" s="978"/>
      <c r="CL118" s="865"/>
      <c r="CM118" s="868" t="s">
        <v>454</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430</v>
      </c>
      <c r="DH118" s="824"/>
      <c r="DI118" s="824"/>
      <c r="DJ118" s="824"/>
      <c r="DK118" s="825"/>
      <c r="DL118" s="826" t="s">
        <v>430</v>
      </c>
      <c r="DM118" s="824"/>
      <c r="DN118" s="824"/>
      <c r="DO118" s="824"/>
      <c r="DP118" s="825"/>
      <c r="DQ118" s="826" t="s">
        <v>430</v>
      </c>
      <c r="DR118" s="824"/>
      <c r="DS118" s="824"/>
      <c r="DT118" s="824"/>
      <c r="DU118" s="825"/>
      <c r="DV118" s="871" t="s">
        <v>430</v>
      </c>
      <c r="DW118" s="872"/>
      <c r="DX118" s="872"/>
      <c r="DY118" s="872"/>
      <c r="DZ118" s="873"/>
    </row>
    <row r="119" spans="1:130" s="247" customFormat="1" ht="26.25" customHeight="1" x14ac:dyDescent="0.15">
      <c r="A119" s="862" t="s">
        <v>428</v>
      </c>
      <c r="B119" s="863"/>
      <c r="C119" s="938" t="s">
        <v>429</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430</v>
      </c>
      <c r="AB119" s="942"/>
      <c r="AC119" s="942"/>
      <c r="AD119" s="942"/>
      <c r="AE119" s="943"/>
      <c r="AF119" s="944" t="s">
        <v>430</v>
      </c>
      <c r="AG119" s="942"/>
      <c r="AH119" s="942"/>
      <c r="AI119" s="942"/>
      <c r="AJ119" s="943"/>
      <c r="AK119" s="944" t="s">
        <v>430</v>
      </c>
      <c r="AL119" s="942"/>
      <c r="AM119" s="942"/>
      <c r="AN119" s="942"/>
      <c r="AO119" s="943"/>
      <c r="AP119" s="945" t="s">
        <v>430</v>
      </c>
      <c r="AQ119" s="946"/>
      <c r="AR119" s="946"/>
      <c r="AS119" s="946"/>
      <c r="AT119" s="947"/>
      <c r="AU119" s="985"/>
      <c r="AV119" s="986"/>
      <c r="AW119" s="986"/>
      <c r="AX119" s="986"/>
      <c r="AY119" s="986"/>
      <c r="AZ119" s="278" t="s">
        <v>185</v>
      </c>
      <c r="BA119" s="278"/>
      <c r="BB119" s="278"/>
      <c r="BC119" s="278"/>
      <c r="BD119" s="278"/>
      <c r="BE119" s="278"/>
      <c r="BF119" s="278"/>
      <c r="BG119" s="278"/>
      <c r="BH119" s="278"/>
      <c r="BI119" s="278"/>
      <c r="BJ119" s="278"/>
      <c r="BK119" s="278"/>
      <c r="BL119" s="278"/>
      <c r="BM119" s="278"/>
      <c r="BN119" s="278"/>
      <c r="BO119" s="924" t="s">
        <v>455</v>
      </c>
      <c r="BP119" s="925"/>
      <c r="BQ119" s="929">
        <v>12514083</v>
      </c>
      <c r="BR119" s="892"/>
      <c r="BS119" s="892"/>
      <c r="BT119" s="892"/>
      <c r="BU119" s="892"/>
      <c r="BV119" s="892">
        <v>12479396</v>
      </c>
      <c r="BW119" s="892"/>
      <c r="BX119" s="892"/>
      <c r="BY119" s="892"/>
      <c r="BZ119" s="892"/>
      <c r="CA119" s="892">
        <v>12467577</v>
      </c>
      <c r="CB119" s="892"/>
      <c r="CC119" s="892"/>
      <c r="CD119" s="892"/>
      <c r="CE119" s="892"/>
      <c r="CF119" s="790"/>
      <c r="CG119" s="791"/>
      <c r="CH119" s="791"/>
      <c r="CI119" s="791"/>
      <c r="CJ119" s="881"/>
      <c r="CK119" s="979"/>
      <c r="CL119" s="867"/>
      <c r="CM119" s="885" t="s">
        <v>456</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t="s">
        <v>409</v>
      </c>
      <c r="DH119" s="807"/>
      <c r="DI119" s="807"/>
      <c r="DJ119" s="807"/>
      <c r="DK119" s="808"/>
      <c r="DL119" s="809" t="s">
        <v>409</v>
      </c>
      <c r="DM119" s="807"/>
      <c r="DN119" s="807"/>
      <c r="DO119" s="807"/>
      <c r="DP119" s="808"/>
      <c r="DQ119" s="809" t="s">
        <v>409</v>
      </c>
      <c r="DR119" s="807"/>
      <c r="DS119" s="807"/>
      <c r="DT119" s="807"/>
      <c r="DU119" s="808"/>
      <c r="DV119" s="895" t="s">
        <v>409</v>
      </c>
      <c r="DW119" s="896"/>
      <c r="DX119" s="896"/>
      <c r="DY119" s="896"/>
      <c r="DZ119" s="897"/>
    </row>
    <row r="120" spans="1:130" s="247" customFormat="1" ht="26.25" customHeight="1" x14ac:dyDescent="0.15">
      <c r="A120" s="864"/>
      <c r="B120" s="865"/>
      <c r="C120" s="868" t="s">
        <v>433</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409</v>
      </c>
      <c r="AB120" s="824"/>
      <c r="AC120" s="824"/>
      <c r="AD120" s="824"/>
      <c r="AE120" s="825"/>
      <c r="AF120" s="826" t="s">
        <v>409</v>
      </c>
      <c r="AG120" s="824"/>
      <c r="AH120" s="824"/>
      <c r="AI120" s="824"/>
      <c r="AJ120" s="825"/>
      <c r="AK120" s="826" t="s">
        <v>409</v>
      </c>
      <c r="AL120" s="824"/>
      <c r="AM120" s="824"/>
      <c r="AN120" s="824"/>
      <c r="AO120" s="825"/>
      <c r="AP120" s="871" t="s">
        <v>409</v>
      </c>
      <c r="AQ120" s="872"/>
      <c r="AR120" s="872"/>
      <c r="AS120" s="872"/>
      <c r="AT120" s="873"/>
      <c r="AU120" s="930" t="s">
        <v>457</v>
      </c>
      <c r="AV120" s="931"/>
      <c r="AW120" s="931"/>
      <c r="AX120" s="931"/>
      <c r="AY120" s="932"/>
      <c r="AZ120" s="907" t="s">
        <v>458</v>
      </c>
      <c r="BA120" s="852"/>
      <c r="BB120" s="852"/>
      <c r="BC120" s="852"/>
      <c r="BD120" s="852"/>
      <c r="BE120" s="852"/>
      <c r="BF120" s="852"/>
      <c r="BG120" s="852"/>
      <c r="BH120" s="852"/>
      <c r="BI120" s="852"/>
      <c r="BJ120" s="852"/>
      <c r="BK120" s="852"/>
      <c r="BL120" s="852"/>
      <c r="BM120" s="852"/>
      <c r="BN120" s="852"/>
      <c r="BO120" s="852"/>
      <c r="BP120" s="853"/>
      <c r="BQ120" s="908">
        <v>11806621</v>
      </c>
      <c r="BR120" s="889"/>
      <c r="BS120" s="889"/>
      <c r="BT120" s="889"/>
      <c r="BU120" s="889"/>
      <c r="BV120" s="889">
        <v>9917196</v>
      </c>
      <c r="BW120" s="889"/>
      <c r="BX120" s="889"/>
      <c r="BY120" s="889"/>
      <c r="BZ120" s="889"/>
      <c r="CA120" s="889">
        <v>9287533</v>
      </c>
      <c r="CB120" s="889"/>
      <c r="CC120" s="889"/>
      <c r="CD120" s="889"/>
      <c r="CE120" s="889"/>
      <c r="CF120" s="913">
        <v>269.10000000000002</v>
      </c>
      <c r="CG120" s="914"/>
      <c r="CH120" s="914"/>
      <c r="CI120" s="914"/>
      <c r="CJ120" s="914"/>
      <c r="CK120" s="915" t="s">
        <v>459</v>
      </c>
      <c r="CL120" s="899"/>
      <c r="CM120" s="899"/>
      <c r="CN120" s="899"/>
      <c r="CO120" s="900"/>
      <c r="CP120" s="919" t="s">
        <v>460</v>
      </c>
      <c r="CQ120" s="920"/>
      <c r="CR120" s="920"/>
      <c r="CS120" s="920"/>
      <c r="CT120" s="920"/>
      <c r="CU120" s="920"/>
      <c r="CV120" s="920"/>
      <c r="CW120" s="920"/>
      <c r="CX120" s="920"/>
      <c r="CY120" s="920"/>
      <c r="CZ120" s="920"/>
      <c r="DA120" s="920"/>
      <c r="DB120" s="920"/>
      <c r="DC120" s="920"/>
      <c r="DD120" s="920"/>
      <c r="DE120" s="920"/>
      <c r="DF120" s="921"/>
      <c r="DG120" s="908">
        <v>4098337</v>
      </c>
      <c r="DH120" s="889"/>
      <c r="DI120" s="889"/>
      <c r="DJ120" s="889"/>
      <c r="DK120" s="889"/>
      <c r="DL120" s="889">
        <v>3932382</v>
      </c>
      <c r="DM120" s="889"/>
      <c r="DN120" s="889"/>
      <c r="DO120" s="889"/>
      <c r="DP120" s="889"/>
      <c r="DQ120" s="889">
        <v>3847137</v>
      </c>
      <c r="DR120" s="889"/>
      <c r="DS120" s="889"/>
      <c r="DT120" s="889"/>
      <c r="DU120" s="889"/>
      <c r="DV120" s="890">
        <v>111.5</v>
      </c>
      <c r="DW120" s="890"/>
      <c r="DX120" s="890"/>
      <c r="DY120" s="890"/>
      <c r="DZ120" s="891"/>
    </row>
    <row r="121" spans="1:130" s="247" customFormat="1" ht="26.25" customHeight="1" x14ac:dyDescent="0.15">
      <c r="A121" s="864"/>
      <c r="B121" s="865"/>
      <c r="C121" s="910" t="s">
        <v>461</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v>65113</v>
      </c>
      <c r="AB121" s="824"/>
      <c r="AC121" s="824"/>
      <c r="AD121" s="824"/>
      <c r="AE121" s="825"/>
      <c r="AF121" s="826" t="s">
        <v>409</v>
      </c>
      <c r="AG121" s="824"/>
      <c r="AH121" s="824"/>
      <c r="AI121" s="824"/>
      <c r="AJ121" s="825"/>
      <c r="AK121" s="826" t="s">
        <v>409</v>
      </c>
      <c r="AL121" s="824"/>
      <c r="AM121" s="824"/>
      <c r="AN121" s="824"/>
      <c r="AO121" s="825"/>
      <c r="AP121" s="871" t="s">
        <v>430</v>
      </c>
      <c r="AQ121" s="872"/>
      <c r="AR121" s="872"/>
      <c r="AS121" s="872"/>
      <c r="AT121" s="873"/>
      <c r="AU121" s="933"/>
      <c r="AV121" s="934"/>
      <c r="AW121" s="934"/>
      <c r="AX121" s="934"/>
      <c r="AY121" s="935"/>
      <c r="AZ121" s="859" t="s">
        <v>462</v>
      </c>
      <c r="BA121" s="794"/>
      <c r="BB121" s="794"/>
      <c r="BC121" s="794"/>
      <c r="BD121" s="794"/>
      <c r="BE121" s="794"/>
      <c r="BF121" s="794"/>
      <c r="BG121" s="794"/>
      <c r="BH121" s="794"/>
      <c r="BI121" s="794"/>
      <c r="BJ121" s="794"/>
      <c r="BK121" s="794"/>
      <c r="BL121" s="794"/>
      <c r="BM121" s="794"/>
      <c r="BN121" s="794"/>
      <c r="BO121" s="794"/>
      <c r="BP121" s="795"/>
      <c r="BQ121" s="860">
        <v>1472860</v>
      </c>
      <c r="BR121" s="861"/>
      <c r="BS121" s="861"/>
      <c r="BT121" s="861"/>
      <c r="BU121" s="861"/>
      <c r="BV121" s="861">
        <v>1921387</v>
      </c>
      <c r="BW121" s="861"/>
      <c r="BX121" s="861"/>
      <c r="BY121" s="861"/>
      <c r="BZ121" s="861"/>
      <c r="CA121" s="861">
        <v>1822735</v>
      </c>
      <c r="CB121" s="861"/>
      <c r="CC121" s="861"/>
      <c r="CD121" s="861"/>
      <c r="CE121" s="861"/>
      <c r="CF121" s="922">
        <v>52.8</v>
      </c>
      <c r="CG121" s="923"/>
      <c r="CH121" s="923"/>
      <c r="CI121" s="923"/>
      <c r="CJ121" s="923"/>
      <c r="CK121" s="916"/>
      <c r="CL121" s="902"/>
      <c r="CM121" s="902"/>
      <c r="CN121" s="902"/>
      <c r="CO121" s="903"/>
      <c r="CP121" s="882" t="s">
        <v>463</v>
      </c>
      <c r="CQ121" s="883"/>
      <c r="CR121" s="883"/>
      <c r="CS121" s="883"/>
      <c r="CT121" s="883"/>
      <c r="CU121" s="883"/>
      <c r="CV121" s="883"/>
      <c r="CW121" s="883"/>
      <c r="CX121" s="883"/>
      <c r="CY121" s="883"/>
      <c r="CZ121" s="883"/>
      <c r="DA121" s="883"/>
      <c r="DB121" s="883"/>
      <c r="DC121" s="883"/>
      <c r="DD121" s="883"/>
      <c r="DE121" s="883"/>
      <c r="DF121" s="884"/>
      <c r="DG121" s="860">
        <v>347859</v>
      </c>
      <c r="DH121" s="861"/>
      <c r="DI121" s="861"/>
      <c r="DJ121" s="861"/>
      <c r="DK121" s="861"/>
      <c r="DL121" s="861">
        <v>299013</v>
      </c>
      <c r="DM121" s="861"/>
      <c r="DN121" s="861"/>
      <c r="DO121" s="861"/>
      <c r="DP121" s="861"/>
      <c r="DQ121" s="861">
        <v>246902</v>
      </c>
      <c r="DR121" s="861"/>
      <c r="DS121" s="861"/>
      <c r="DT121" s="861"/>
      <c r="DU121" s="861"/>
      <c r="DV121" s="838">
        <v>7.2</v>
      </c>
      <c r="DW121" s="838"/>
      <c r="DX121" s="838"/>
      <c r="DY121" s="838"/>
      <c r="DZ121" s="839"/>
    </row>
    <row r="122" spans="1:130" s="247" customFormat="1" ht="26.25" customHeight="1" x14ac:dyDescent="0.15">
      <c r="A122" s="864"/>
      <c r="B122" s="865"/>
      <c r="C122" s="868" t="s">
        <v>443</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409</v>
      </c>
      <c r="AB122" s="824"/>
      <c r="AC122" s="824"/>
      <c r="AD122" s="824"/>
      <c r="AE122" s="825"/>
      <c r="AF122" s="826" t="s">
        <v>409</v>
      </c>
      <c r="AG122" s="824"/>
      <c r="AH122" s="824"/>
      <c r="AI122" s="824"/>
      <c r="AJ122" s="825"/>
      <c r="AK122" s="826" t="s">
        <v>409</v>
      </c>
      <c r="AL122" s="824"/>
      <c r="AM122" s="824"/>
      <c r="AN122" s="824"/>
      <c r="AO122" s="825"/>
      <c r="AP122" s="871" t="s">
        <v>409</v>
      </c>
      <c r="AQ122" s="872"/>
      <c r="AR122" s="872"/>
      <c r="AS122" s="872"/>
      <c r="AT122" s="873"/>
      <c r="AU122" s="933"/>
      <c r="AV122" s="934"/>
      <c r="AW122" s="934"/>
      <c r="AX122" s="934"/>
      <c r="AY122" s="935"/>
      <c r="AZ122" s="926" t="s">
        <v>464</v>
      </c>
      <c r="BA122" s="927"/>
      <c r="BB122" s="927"/>
      <c r="BC122" s="927"/>
      <c r="BD122" s="927"/>
      <c r="BE122" s="927"/>
      <c r="BF122" s="927"/>
      <c r="BG122" s="927"/>
      <c r="BH122" s="927"/>
      <c r="BI122" s="927"/>
      <c r="BJ122" s="927"/>
      <c r="BK122" s="927"/>
      <c r="BL122" s="927"/>
      <c r="BM122" s="927"/>
      <c r="BN122" s="927"/>
      <c r="BO122" s="927"/>
      <c r="BP122" s="928"/>
      <c r="BQ122" s="929">
        <v>6688123</v>
      </c>
      <c r="BR122" s="892"/>
      <c r="BS122" s="892"/>
      <c r="BT122" s="892"/>
      <c r="BU122" s="892"/>
      <c r="BV122" s="892">
        <v>6898883</v>
      </c>
      <c r="BW122" s="892"/>
      <c r="BX122" s="892"/>
      <c r="BY122" s="892"/>
      <c r="BZ122" s="892"/>
      <c r="CA122" s="892">
        <v>7315286</v>
      </c>
      <c r="CB122" s="892"/>
      <c r="CC122" s="892"/>
      <c r="CD122" s="892"/>
      <c r="CE122" s="892"/>
      <c r="CF122" s="893">
        <v>212</v>
      </c>
      <c r="CG122" s="894"/>
      <c r="CH122" s="894"/>
      <c r="CI122" s="894"/>
      <c r="CJ122" s="894"/>
      <c r="CK122" s="916"/>
      <c r="CL122" s="902"/>
      <c r="CM122" s="902"/>
      <c r="CN122" s="902"/>
      <c r="CO122" s="903"/>
      <c r="CP122" s="882" t="s">
        <v>402</v>
      </c>
      <c r="CQ122" s="883"/>
      <c r="CR122" s="883"/>
      <c r="CS122" s="883"/>
      <c r="CT122" s="883"/>
      <c r="CU122" s="883"/>
      <c r="CV122" s="883"/>
      <c r="CW122" s="883"/>
      <c r="CX122" s="883"/>
      <c r="CY122" s="883"/>
      <c r="CZ122" s="883"/>
      <c r="DA122" s="883"/>
      <c r="DB122" s="883"/>
      <c r="DC122" s="883"/>
      <c r="DD122" s="883"/>
      <c r="DE122" s="883"/>
      <c r="DF122" s="884"/>
      <c r="DG122" s="860" t="s">
        <v>182</v>
      </c>
      <c r="DH122" s="861"/>
      <c r="DI122" s="861"/>
      <c r="DJ122" s="861"/>
      <c r="DK122" s="861"/>
      <c r="DL122" s="861" t="s">
        <v>182</v>
      </c>
      <c r="DM122" s="861"/>
      <c r="DN122" s="861"/>
      <c r="DO122" s="861"/>
      <c r="DP122" s="861"/>
      <c r="DQ122" s="861" t="s">
        <v>182</v>
      </c>
      <c r="DR122" s="861"/>
      <c r="DS122" s="861"/>
      <c r="DT122" s="861"/>
      <c r="DU122" s="861"/>
      <c r="DV122" s="838" t="s">
        <v>182</v>
      </c>
      <c r="DW122" s="838"/>
      <c r="DX122" s="838"/>
      <c r="DY122" s="838"/>
      <c r="DZ122" s="839"/>
    </row>
    <row r="123" spans="1:130" s="247" customFormat="1" ht="26.25" customHeight="1" x14ac:dyDescent="0.15">
      <c r="A123" s="864"/>
      <c r="B123" s="865"/>
      <c r="C123" s="868" t="s">
        <v>449</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t="s">
        <v>182</v>
      </c>
      <c r="AB123" s="824"/>
      <c r="AC123" s="824"/>
      <c r="AD123" s="824"/>
      <c r="AE123" s="825"/>
      <c r="AF123" s="826" t="s">
        <v>182</v>
      </c>
      <c r="AG123" s="824"/>
      <c r="AH123" s="824"/>
      <c r="AI123" s="824"/>
      <c r="AJ123" s="825"/>
      <c r="AK123" s="826" t="s">
        <v>182</v>
      </c>
      <c r="AL123" s="824"/>
      <c r="AM123" s="824"/>
      <c r="AN123" s="824"/>
      <c r="AO123" s="825"/>
      <c r="AP123" s="871" t="s">
        <v>182</v>
      </c>
      <c r="AQ123" s="872"/>
      <c r="AR123" s="872"/>
      <c r="AS123" s="872"/>
      <c r="AT123" s="873"/>
      <c r="AU123" s="936"/>
      <c r="AV123" s="937"/>
      <c r="AW123" s="937"/>
      <c r="AX123" s="937"/>
      <c r="AY123" s="937"/>
      <c r="AZ123" s="278" t="s">
        <v>185</v>
      </c>
      <c r="BA123" s="278"/>
      <c r="BB123" s="278"/>
      <c r="BC123" s="278"/>
      <c r="BD123" s="278"/>
      <c r="BE123" s="278"/>
      <c r="BF123" s="278"/>
      <c r="BG123" s="278"/>
      <c r="BH123" s="278"/>
      <c r="BI123" s="278"/>
      <c r="BJ123" s="278"/>
      <c r="BK123" s="278"/>
      <c r="BL123" s="278"/>
      <c r="BM123" s="278"/>
      <c r="BN123" s="278"/>
      <c r="BO123" s="924" t="s">
        <v>465</v>
      </c>
      <c r="BP123" s="925"/>
      <c r="BQ123" s="879">
        <v>19967604</v>
      </c>
      <c r="BR123" s="880"/>
      <c r="BS123" s="880"/>
      <c r="BT123" s="880"/>
      <c r="BU123" s="880"/>
      <c r="BV123" s="880">
        <v>18737466</v>
      </c>
      <c r="BW123" s="880"/>
      <c r="BX123" s="880"/>
      <c r="BY123" s="880"/>
      <c r="BZ123" s="880"/>
      <c r="CA123" s="880">
        <v>18425554</v>
      </c>
      <c r="CB123" s="880"/>
      <c r="CC123" s="880"/>
      <c r="CD123" s="880"/>
      <c r="CE123" s="880"/>
      <c r="CF123" s="790"/>
      <c r="CG123" s="791"/>
      <c r="CH123" s="791"/>
      <c r="CI123" s="791"/>
      <c r="CJ123" s="881"/>
      <c r="CK123" s="916"/>
      <c r="CL123" s="902"/>
      <c r="CM123" s="902"/>
      <c r="CN123" s="902"/>
      <c r="CO123" s="903"/>
      <c r="CP123" s="882" t="s">
        <v>403</v>
      </c>
      <c r="CQ123" s="883"/>
      <c r="CR123" s="883"/>
      <c r="CS123" s="883"/>
      <c r="CT123" s="883"/>
      <c r="CU123" s="883"/>
      <c r="CV123" s="883"/>
      <c r="CW123" s="883"/>
      <c r="CX123" s="883"/>
      <c r="CY123" s="883"/>
      <c r="CZ123" s="883"/>
      <c r="DA123" s="883"/>
      <c r="DB123" s="883"/>
      <c r="DC123" s="883"/>
      <c r="DD123" s="883"/>
      <c r="DE123" s="883"/>
      <c r="DF123" s="884"/>
      <c r="DG123" s="823" t="s">
        <v>182</v>
      </c>
      <c r="DH123" s="824"/>
      <c r="DI123" s="824"/>
      <c r="DJ123" s="824"/>
      <c r="DK123" s="825"/>
      <c r="DL123" s="826" t="s">
        <v>182</v>
      </c>
      <c r="DM123" s="824"/>
      <c r="DN123" s="824"/>
      <c r="DO123" s="824"/>
      <c r="DP123" s="825"/>
      <c r="DQ123" s="826" t="s">
        <v>182</v>
      </c>
      <c r="DR123" s="824"/>
      <c r="DS123" s="824"/>
      <c r="DT123" s="824"/>
      <c r="DU123" s="825"/>
      <c r="DV123" s="871" t="s">
        <v>182</v>
      </c>
      <c r="DW123" s="872"/>
      <c r="DX123" s="872"/>
      <c r="DY123" s="872"/>
      <c r="DZ123" s="873"/>
    </row>
    <row r="124" spans="1:130" s="247" customFormat="1" ht="26.25" customHeight="1" thickBot="1" x14ac:dyDescent="0.2">
      <c r="A124" s="864"/>
      <c r="B124" s="865"/>
      <c r="C124" s="868" t="s">
        <v>452</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182</v>
      </c>
      <c r="AB124" s="824"/>
      <c r="AC124" s="824"/>
      <c r="AD124" s="824"/>
      <c r="AE124" s="825"/>
      <c r="AF124" s="826" t="s">
        <v>182</v>
      </c>
      <c r="AG124" s="824"/>
      <c r="AH124" s="824"/>
      <c r="AI124" s="824"/>
      <c r="AJ124" s="825"/>
      <c r="AK124" s="826" t="s">
        <v>182</v>
      </c>
      <c r="AL124" s="824"/>
      <c r="AM124" s="824"/>
      <c r="AN124" s="824"/>
      <c r="AO124" s="825"/>
      <c r="AP124" s="871" t="s">
        <v>182</v>
      </c>
      <c r="AQ124" s="872"/>
      <c r="AR124" s="872"/>
      <c r="AS124" s="872"/>
      <c r="AT124" s="873"/>
      <c r="AU124" s="874" t="s">
        <v>466</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t="s">
        <v>182</v>
      </c>
      <c r="BR124" s="878"/>
      <c r="BS124" s="878"/>
      <c r="BT124" s="878"/>
      <c r="BU124" s="878"/>
      <c r="BV124" s="878" t="s">
        <v>182</v>
      </c>
      <c r="BW124" s="878"/>
      <c r="BX124" s="878"/>
      <c r="BY124" s="878"/>
      <c r="BZ124" s="878"/>
      <c r="CA124" s="878" t="s">
        <v>182</v>
      </c>
      <c r="CB124" s="878"/>
      <c r="CC124" s="878"/>
      <c r="CD124" s="878"/>
      <c r="CE124" s="878"/>
      <c r="CF124" s="768"/>
      <c r="CG124" s="769"/>
      <c r="CH124" s="769"/>
      <c r="CI124" s="769"/>
      <c r="CJ124" s="909"/>
      <c r="CK124" s="917"/>
      <c r="CL124" s="917"/>
      <c r="CM124" s="917"/>
      <c r="CN124" s="917"/>
      <c r="CO124" s="918"/>
      <c r="CP124" s="882" t="s">
        <v>467</v>
      </c>
      <c r="CQ124" s="883"/>
      <c r="CR124" s="883"/>
      <c r="CS124" s="883"/>
      <c r="CT124" s="883"/>
      <c r="CU124" s="883"/>
      <c r="CV124" s="883"/>
      <c r="CW124" s="883"/>
      <c r="CX124" s="883"/>
      <c r="CY124" s="883"/>
      <c r="CZ124" s="883"/>
      <c r="DA124" s="883"/>
      <c r="DB124" s="883"/>
      <c r="DC124" s="883"/>
      <c r="DD124" s="883"/>
      <c r="DE124" s="883"/>
      <c r="DF124" s="884"/>
      <c r="DG124" s="806" t="s">
        <v>182</v>
      </c>
      <c r="DH124" s="807"/>
      <c r="DI124" s="807"/>
      <c r="DJ124" s="807"/>
      <c r="DK124" s="808"/>
      <c r="DL124" s="809" t="s">
        <v>182</v>
      </c>
      <c r="DM124" s="807"/>
      <c r="DN124" s="807"/>
      <c r="DO124" s="807"/>
      <c r="DP124" s="808"/>
      <c r="DQ124" s="809" t="s">
        <v>182</v>
      </c>
      <c r="DR124" s="807"/>
      <c r="DS124" s="807"/>
      <c r="DT124" s="807"/>
      <c r="DU124" s="808"/>
      <c r="DV124" s="895" t="s">
        <v>182</v>
      </c>
      <c r="DW124" s="896"/>
      <c r="DX124" s="896"/>
      <c r="DY124" s="896"/>
      <c r="DZ124" s="897"/>
    </row>
    <row r="125" spans="1:130" s="247" customFormat="1" ht="26.25" customHeight="1" x14ac:dyDescent="0.15">
      <c r="A125" s="864"/>
      <c r="B125" s="865"/>
      <c r="C125" s="868" t="s">
        <v>454</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182</v>
      </c>
      <c r="AB125" s="824"/>
      <c r="AC125" s="824"/>
      <c r="AD125" s="824"/>
      <c r="AE125" s="825"/>
      <c r="AF125" s="826" t="s">
        <v>182</v>
      </c>
      <c r="AG125" s="824"/>
      <c r="AH125" s="824"/>
      <c r="AI125" s="824"/>
      <c r="AJ125" s="825"/>
      <c r="AK125" s="826" t="s">
        <v>182</v>
      </c>
      <c r="AL125" s="824"/>
      <c r="AM125" s="824"/>
      <c r="AN125" s="824"/>
      <c r="AO125" s="825"/>
      <c r="AP125" s="871" t="s">
        <v>182</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468</v>
      </c>
      <c r="CL125" s="899"/>
      <c r="CM125" s="899"/>
      <c r="CN125" s="899"/>
      <c r="CO125" s="900"/>
      <c r="CP125" s="907" t="s">
        <v>469</v>
      </c>
      <c r="CQ125" s="852"/>
      <c r="CR125" s="852"/>
      <c r="CS125" s="852"/>
      <c r="CT125" s="852"/>
      <c r="CU125" s="852"/>
      <c r="CV125" s="852"/>
      <c r="CW125" s="852"/>
      <c r="CX125" s="852"/>
      <c r="CY125" s="852"/>
      <c r="CZ125" s="852"/>
      <c r="DA125" s="852"/>
      <c r="DB125" s="852"/>
      <c r="DC125" s="852"/>
      <c r="DD125" s="852"/>
      <c r="DE125" s="852"/>
      <c r="DF125" s="853"/>
      <c r="DG125" s="908" t="s">
        <v>182</v>
      </c>
      <c r="DH125" s="889"/>
      <c r="DI125" s="889"/>
      <c r="DJ125" s="889"/>
      <c r="DK125" s="889"/>
      <c r="DL125" s="889" t="s">
        <v>182</v>
      </c>
      <c r="DM125" s="889"/>
      <c r="DN125" s="889"/>
      <c r="DO125" s="889"/>
      <c r="DP125" s="889"/>
      <c r="DQ125" s="889" t="s">
        <v>182</v>
      </c>
      <c r="DR125" s="889"/>
      <c r="DS125" s="889"/>
      <c r="DT125" s="889"/>
      <c r="DU125" s="889"/>
      <c r="DV125" s="890" t="s">
        <v>182</v>
      </c>
      <c r="DW125" s="890"/>
      <c r="DX125" s="890"/>
      <c r="DY125" s="890"/>
      <c r="DZ125" s="891"/>
    </row>
    <row r="126" spans="1:130" s="247" customFormat="1" ht="26.25" customHeight="1" thickBot="1" x14ac:dyDescent="0.2">
      <c r="A126" s="864"/>
      <c r="B126" s="865"/>
      <c r="C126" s="868" t="s">
        <v>456</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t="s">
        <v>182</v>
      </c>
      <c r="AB126" s="824"/>
      <c r="AC126" s="824"/>
      <c r="AD126" s="824"/>
      <c r="AE126" s="825"/>
      <c r="AF126" s="826" t="s">
        <v>182</v>
      </c>
      <c r="AG126" s="824"/>
      <c r="AH126" s="824"/>
      <c r="AI126" s="824"/>
      <c r="AJ126" s="825"/>
      <c r="AK126" s="826" t="s">
        <v>182</v>
      </c>
      <c r="AL126" s="824"/>
      <c r="AM126" s="824"/>
      <c r="AN126" s="824"/>
      <c r="AO126" s="825"/>
      <c r="AP126" s="871" t="s">
        <v>182</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470</v>
      </c>
      <c r="CQ126" s="794"/>
      <c r="CR126" s="794"/>
      <c r="CS126" s="794"/>
      <c r="CT126" s="794"/>
      <c r="CU126" s="794"/>
      <c r="CV126" s="794"/>
      <c r="CW126" s="794"/>
      <c r="CX126" s="794"/>
      <c r="CY126" s="794"/>
      <c r="CZ126" s="794"/>
      <c r="DA126" s="794"/>
      <c r="DB126" s="794"/>
      <c r="DC126" s="794"/>
      <c r="DD126" s="794"/>
      <c r="DE126" s="794"/>
      <c r="DF126" s="795"/>
      <c r="DG126" s="860" t="s">
        <v>182</v>
      </c>
      <c r="DH126" s="861"/>
      <c r="DI126" s="861"/>
      <c r="DJ126" s="861"/>
      <c r="DK126" s="861"/>
      <c r="DL126" s="861" t="s">
        <v>182</v>
      </c>
      <c r="DM126" s="861"/>
      <c r="DN126" s="861"/>
      <c r="DO126" s="861"/>
      <c r="DP126" s="861"/>
      <c r="DQ126" s="861" t="s">
        <v>182</v>
      </c>
      <c r="DR126" s="861"/>
      <c r="DS126" s="861"/>
      <c r="DT126" s="861"/>
      <c r="DU126" s="861"/>
      <c r="DV126" s="838" t="s">
        <v>182</v>
      </c>
      <c r="DW126" s="838"/>
      <c r="DX126" s="838"/>
      <c r="DY126" s="838"/>
      <c r="DZ126" s="839"/>
    </row>
    <row r="127" spans="1:130" s="247" customFormat="1" ht="26.25" customHeight="1" x14ac:dyDescent="0.15">
      <c r="A127" s="866"/>
      <c r="B127" s="867"/>
      <c r="C127" s="885" t="s">
        <v>471</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t="s">
        <v>182</v>
      </c>
      <c r="AB127" s="824"/>
      <c r="AC127" s="824"/>
      <c r="AD127" s="824"/>
      <c r="AE127" s="825"/>
      <c r="AF127" s="826" t="s">
        <v>182</v>
      </c>
      <c r="AG127" s="824"/>
      <c r="AH127" s="824"/>
      <c r="AI127" s="824"/>
      <c r="AJ127" s="825"/>
      <c r="AK127" s="826" t="s">
        <v>182</v>
      </c>
      <c r="AL127" s="824"/>
      <c r="AM127" s="824"/>
      <c r="AN127" s="824"/>
      <c r="AO127" s="825"/>
      <c r="AP127" s="871" t="s">
        <v>182</v>
      </c>
      <c r="AQ127" s="872"/>
      <c r="AR127" s="872"/>
      <c r="AS127" s="872"/>
      <c r="AT127" s="873"/>
      <c r="AU127" s="283"/>
      <c r="AV127" s="283"/>
      <c r="AW127" s="283"/>
      <c r="AX127" s="888" t="s">
        <v>472</v>
      </c>
      <c r="AY127" s="856"/>
      <c r="AZ127" s="856"/>
      <c r="BA127" s="856"/>
      <c r="BB127" s="856"/>
      <c r="BC127" s="856"/>
      <c r="BD127" s="856"/>
      <c r="BE127" s="857"/>
      <c r="BF127" s="855" t="s">
        <v>473</v>
      </c>
      <c r="BG127" s="856"/>
      <c r="BH127" s="856"/>
      <c r="BI127" s="856"/>
      <c r="BJ127" s="856"/>
      <c r="BK127" s="856"/>
      <c r="BL127" s="857"/>
      <c r="BM127" s="855" t="s">
        <v>474</v>
      </c>
      <c r="BN127" s="856"/>
      <c r="BO127" s="856"/>
      <c r="BP127" s="856"/>
      <c r="BQ127" s="856"/>
      <c r="BR127" s="856"/>
      <c r="BS127" s="857"/>
      <c r="BT127" s="855" t="s">
        <v>475</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476</v>
      </c>
      <c r="CQ127" s="794"/>
      <c r="CR127" s="794"/>
      <c r="CS127" s="794"/>
      <c r="CT127" s="794"/>
      <c r="CU127" s="794"/>
      <c r="CV127" s="794"/>
      <c r="CW127" s="794"/>
      <c r="CX127" s="794"/>
      <c r="CY127" s="794"/>
      <c r="CZ127" s="794"/>
      <c r="DA127" s="794"/>
      <c r="DB127" s="794"/>
      <c r="DC127" s="794"/>
      <c r="DD127" s="794"/>
      <c r="DE127" s="794"/>
      <c r="DF127" s="795"/>
      <c r="DG127" s="860" t="s">
        <v>182</v>
      </c>
      <c r="DH127" s="861"/>
      <c r="DI127" s="861"/>
      <c r="DJ127" s="861"/>
      <c r="DK127" s="861"/>
      <c r="DL127" s="861" t="s">
        <v>182</v>
      </c>
      <c r="DM127" s="861"/>
      <c r="DN127" s="861"/>
      <c r="DO127" s="861"/>
      <c r="DP127" s="861"/>
      <c r="DQ127" s="861" t="s">
        <v>182</v>
      </c>
      <c r="DR127" s="861"/>
      <c r="DS127" s="861"/>
      <c r="DT127" s="861"/>
      <c r="DU127" s="861"/>
      <c r="DV127" s="838" t="s">
        <v>182</v>
      </c>
      <c r="DW127" s="838"/>
      <c r="DX127" s="838"/>
      <c r="DY127" s="838"/>
      <c r="DZ127" s="839"/>
    </row>
    <row r="128" spans="1:130" s="247" customFormat="1" ht="26.25" customHeight="1" thickBot="1" x14ac:dyDescent="0.2">
      <c r="A128" s="840" t="s">
        <v>477</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478</v>
      </c>
      <c r="X128" s="842"/>
      <c r="Y128" s="842"/>
      <c r="Z128" s="843"/>
      <c r="AA128" s="844">
        <v>40878</v>
      </c>
      <c r="AB128" s="845"/>
      <c r="AC128" s="845"/>
      <c r="AD128" s="845"/>
      <c r="AE128" s="846"/>
      <c r="AF128" s="847">
        <v>78006</v>
      </c>
      <c r="AG128" s="845"/>
      <c r="AH128" s="845"/>
      <c r="AI128" s="845"/>
      <c r="AJ128" s="846"/>
      <c r="AK128" s="847">
        <v>105547</v>
      </c>
      <c r="AL128" s="845"/>
      <c r="AM128" s="845"/>
      <c r="AN128" s="845"/>
      <c r="AO128" s="846"/>
      <c r="AP128" s="848"/>
      <c r="AQ128" s="849"/>
      <c r="AR128" s="849"/>
      <c r="AS128" s="849"/>
      <c r="AT128" s="850"/>
      <c r="AU128" s="283"/>
      <c r="AV128" s="283"/>
      <c r="AW128" s="283"/>
      <c r="AX128" s="851" t="s">
        <v>479</v>
      </c>
      <c r="AY128" s="852"/>
      <c r="AZ128" s="852"/>
      <c r="BA128" s="852"/>
      <c r="BB128" s="852"/>
      <c r="BC128" s="852"/>
      <c r="BD128" s="852"/>
      <c r="BE128" s="853"/>
      <c r="BF128" s="830" t="s">
        <v>182</v>
      </c>
      <c r="BG128" s="831"/>
      <c r="BH128" s="831"/>
      <c r="BI128" s="831"/>
      <c r="BJ128" s="831"/>
      <c r="BK128" s="831"/>
      <c r="BL128" s="854"/>
      <c r="BM128" s="830">
        <v>15</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480</v>
      </c>
      <c r="CQ128" s="772"/>
      <c r="CR128" s="772"/>
      <c r="CS128" s="772"/>
      <c r="CT128" s="772"/>
      <c r="CU128" s="772"/>
      <c r="CV128" s="772"/>
      <c r="CW128" s="772"/>
      <c r="CX128" s="772"/>
      <c r="CY128" s="772"/>
      <c r="CZ128" s="772"/>
      <c r="DA128" s="772"/>
      <c r="DB128" s="772"/>
      <c r="DC128" s="772"/>
      <c r="DD128" s="772"/>
      <c r="DE128" s="772"/>
      <c r="DF128" s="773"/>
      <c r="DG128" s="834" t="s">
        <v>182</v>
      </c>
      <c r="DH128" s="835"/>
      <c r="DI128" s="835"/>
      <c r="DJ128" s="835"/>
      <c r="DK128" s="835"/>
      <c r="DL128" s="835" t="s">
        <v>182</v>
      </c>
      <c r="DM128" s="835"/>
      <c r="DN128" s="835"/>
      <c r="DO128" s="835"/>
      <c r="DP128" s="835"/>
      <c r="DQ128" s="835" t="s">
        <v>182</v>
      </c>
      <c r="DR128" s="835"/>
      <c r="DS128" s="835"/>
      <c r="DT128" s="835"/>
      <c r="DU128" s="835"/>
      <c r="DV128" s="836" t="s">
        <v>182</v>
      </c>
      <c r="DW128" s="836"/>
      <c r="DX128" s="836"/>
      <c r="DY128" s="836"/>
      <c r="DZ128" s="837"/>
    </row>
    <row r="129" spans="1:131" s="247" customFormat="1" ht="26.25" customHeight="1" x14ac:dyDescent="0.15">
      <c r="A129" s="818" t="s">
        <v>107</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481</v>
      </c>
      <c r="X129" s="821"/>
      <c r="Y129" s="821"/>
      <c r="Z129" s="822"/>
      <c r="AA129" s="823">
        <v>3989955</v>
      </c>
      <c r="AB129" s="824"/>
      <c r="AC129" s="824"/>
      <c r="AD129" s="824"/>
      <c r="AE129" s="825"/>
      <c r="AF129" s="826">
        <v>4000518</v>
      </c>
      <c r="AG129" s="824"/>
      <c r="AH129" s="824"/>
      <c r="AI129" s="824"/>
      <c r="AJ129" s="825"/>
      <c r="AK129" s="826">
        <v>3926980</v>
      </c>
      <c r="AL129" s="824"/>
      <c r="AM129" s="824"/>
      <c r="AN129" s="824"/>
      <c r="AO129" s="825"/>
      <c r="AP129" s="827"/>
      <c r="AQ129" s="828"/>
      <c r="AR129" s="828"/>
      <c r="AS129" s="828"/>
      <c r="AT129" s="829"/>
      <c r="AU129" s="285"/>
      <c r="AV129" s="285"/>
      <c r="AW129" s="285"/>
      <c r="AX129" s="793" t="s">
        <v>482</v>
      </c>
      <c r="AY129" s="794"/>
      <c r="AZ129" s="794"/>
      <c r="BA129" s="794"/>
      <c r="BB129" s="794"/>
      <c r="BC129" s="794"/>
      <c r="BD129" s="794"/>
      <c r="BE129" s="795"/>
      <c r="BF129" s="813" t="s">
        <v>182</v>
      </c>
      <c r="BG129" s="814"/>
      <c r="BH129" s="814"/>
      <c r="BI129" s="814"/>
      <c r="BJ129" s="814"/>
      <c r="BK129" s="814"/>
      <c r="BL129" s="815"/>
      <c r="BM129" s="813">
        <v>20</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18" t="s">
        <v>483</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484</v>
      </c>
      <c r="X130" s="821"/>
      <c r="Y130" s="821"/>
      <c r="Z130" s="822"/>
      <c r="AA130" s="823">
        <v>512382</v>
      </c>
      <c r="AB130" s="824"/>
      <c r="AC130" s="824"/>
      <c r="AD130" s="824"/>
      <c r="AE130" s="825"/>
      <c r="AF130" s="826">
        <v>498517</v>
      </c>
      <c r="AG130" s="824"/>
      <c r="AH130" s="824"/>
      <c r="AI130" s="824"/>
      <c r="AJ130" s="825"/>
      <c r="AK130" s="826">
        <v>476170</v>
      </c>
      <c r="AL130" s="824"/>
      <c r="AM130" s="824"/>
      <c r="AN130" s="824"/>
      <c r="AO130" s="825"/>
      <c r="AP130" s="827"/>
      <c r="AQ130" s="828"/>
      <c r="AR130" s="828"/>
      <c r="AS130" s="828"/>
      <c r="AT130" s="829"/>
      <c r="AU130" s="285"/>
      <c r="AV130" s="285"/>
      <c r="AW130" s="285"/>
      <c r="AX130" s="793" t="s">
        <v>485</v>
      </c>
      <c r="AY130" s="794"/>
      <c r="AZ130" s="794"/>
      <c r="BA130" s="794"/>
      <c r="BB130" s="794"/>
      <c r="BC130" s="794"/>
      <c r="BD130" s="794"/>
      <c r="BE130" s="795"/>
      <c r="BF130" s="796">
        <v>9.9</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486</v>
      </c>
      <c r="X131" s="804"/>
      <c r="Y131" s="804"/>
      <c r="Z131" s="805"/>
      <c r="AA131" s="806">
        <v>3477573</v>
      </c>
      <c r="AB131" s="807"/>
      <c r="AC131" s="807"/>
      <c r="AD131" s="807"/>
      <c r="AE131" s="808"/>
      <c r="AF131" s="809">
        <v>3502001</v>
      </c>
      <c r="AG131" s="807"/>
      <c r="AH131" s="807"/>
      <c r="AI131" s="807"/>
      <c r="AJ131" s="808"/>
      <c r="AK131" s="809">
        <v>3450810</v>
      </c>
      <c r="AL131" s="807"/>
      <c r="AM131" s="807"/>
      <c r="AN131" s="807"/>
      <c r="AO131" s="808"/>
      <c r="AP131" s="810"/>
      <c r="AQ131" s="811"/>
      <c r="AR131" s="811"/>
      <c r="AS131" s="811"/>
      <c r="AT131" s="812"/>
      <c r="AU131" s="285"/>
      <c r="AV131" s="285"/>
      <c r="AW131" s="285"/>
      <c r="AX131" s="771" t="s">
        <v>487</v>
      </c>
      <c r="AY131" s="772"/>
      <c r="AZ131" s="772"/>
      <c r="BA131" s="772"/>
      <c r="BB131" s="772"/>
      <c r="BC131" s="772"/>
      <c r="BD131" s="772"/>
      <c r="BE131" s="773"/>
      <c r="BF131" s="774" t="s">
        <v>182</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780" t="s">
        <v>488</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489</v>
      </c>
      <c r="W132" s="784"/>
      <c r="X132" s="784"/>
      <c r="Y132" s="784"/>
      <c r="Z132" s="785"/>
      <c r="AA132" s="786">
        <v>12.72778458</v>
      </c>
      <c r="AB132" s="787"/>
      <c r="AC132" s="787"/>
      <c r="AD132" s="787"/>
      <c r="AE132" s="788"/>
      <c r="AF132" s="789">
        <v>8.5264681529999997</v>
      </c>
      <c r="AG132" s="787"/>
      <c r="AH132" s="787"/>
      <c r="AI132" s="787"/>
      <c r="AJ132" s="788"/>
      <c r="AK132" s="789">
        <v>8.6406379950000005</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490</v>
      </c>
      <c r="W133" s="763"/>
      <c r="X133" s="763"/>
      <c r="Y133" s="763"/>
      <c r="Z133" s="764"/>
      <c r="AA133" s="765">
        <v>12.1</v>
      </c>
      <c r="AB133" s="766"/>
      <c r="AC133" s="766"/>
      <c r="AD133" s="766"/>
      <c r="AE133" s="767"/>
      <c r="AF133" s="765">
        <v>10.6</v>
      </c>
      <c r="AG133" s="766"/>
      <c r="AH133" s="766"/>
      <c r="AI133" s="766"/>
      <c r="AJ133" s="767"/>
      <c r="AK133" s="765">
        <v>9.9</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sheetData>
  <sheetProtection algorithmName="SHA-512" hashValue="CLNtQ6J0FG8UrwBTIZfjrhf8Roo3SeP4rGZHQMmdQM0mWH1kzKoy3q6cbXZLvWcxhgw4XSDTdw+UAhECblsPoQ==" saltValue="nMC9vIAFmbUf18qNSQKCw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491</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HIizWz+tEc4NRM+xEV7Gt0f99aOp+mgexJG4qzBI23nlcoqZyIpbuz1bXJFysARV4gNXEN8jz965gphemm6ncQ==" saltValue="4kEJI2CVrNDvI7E5vdbrV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VmTLBT3WJRiXkj8odkXXQqTUmg/J5DhtHMO6j1QI5GUzhIEP65YZCrc6ctdjfkwv8SlS2Mfx7yPZIAbfKp3YA==" saltValue="Pioqv58VDxRGJ7X6rh6AQ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492</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493</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7" t="s">
        <v>494</v>
      </c>
      <c r="AP7" s="304"/>
      <c r="AQ7" s="305" t="s">
        <v>495</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8"/>
      <c r="AP8" s="310" t="s">
        <v>496</v>
      </c>
      <c r="AQ8" s="311" t="s">
        <v>497</v>
      </c>
      <c r="AR8" s="312" t="s">
        <v>498</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1" t="s">
        <v>499</v>
      </c>
      <c r="AL9" s="1192"/>
      <c r="AM9" s="1192"/>
      <c r="AN9" s="1193"/>
      <c r="AO9" s="313">
        <v>1481036</v>
      </c>
      <c r="AP9" s="313">
        <v>121128</v>
      </c>
      <c r="AQ9" s="314">
        <v>89061</v>
      </c>
      <c r="AR9" s="315">
        <v>36</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1" t="s">
        <v>500</v>
      </c>
      <c r="AL10" s="1192"/>
      <c r="AM10" s="1192"/>
      <c r="AN10" s="1193"/>
      <c r="AO10" s="316">
        <v>117966</v>
      </c>
      <c r="AP10" s="316">
        <v>9648</v>
      </c>
      <c r="AQ10" s="317">
        <v>10104</v>
      </c>
      <c r="AR10" s="318">
        <v>-4.5</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1" t="s">
        <v>501</v>
      </c>
      <c r="AL11" s="1192"/>
      <c r="AM11" s="1192"/>
      <c r="AN11" s="1193"/>
      <c r="AO11" s="316">
        <v>186195</v>
      </c>
      <c r="AP11" s="316">
        <v>15228</v>
      </c>
      <c r="AQ11" s="317">
        <v>14957</v>
      </c>
      <c r="AR11" s="318">
        <v>1.8</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1" t="s">
        <v>502</v>
      </c>
      <c r="AL12" s="1192"/>
      <c r="AM12" s="1192"/>
      <c r="AN12" s="1193"/>
      <c r="AO12" s="316">
        <v>1276</v>
      </c>
      <c r="AP12" s="316">
        <v>104</v>
      </c>
      <c r="AQ12" s="317">
        <v>435</v>
      </c>
      <c r="AR12" s="318">
        <v>-76.099999999999994</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1" t="s">
        <v>503</v>
      </c>
      <c r="AL13" s="1192"/>
      <c r="AM13" s="1192"/>
      <c r="AN13" s="1193"/>
      <c r="AO13" s="316" t="s">
        <v>504</v>
      </c>
      <c r="AP13" s="316" t="s">
        <v>504</v>
      </c>
      <c r="AQ13" s="317" t="s">
        <v>504</v>
      </c>
      <c r="AR13" s="318" t="s">
        <v>504</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1" t="s">
        <v>505</v>
      </c>
      <c r="AL14" s="1192"/>
      <c r="AM14" s="1192"/>
      <c r="AN14" s="1193"/>
      <c r="AO14" s="316">
        <v>66772</v>
      </c>
      <c r="AP14" s="316">
        <v>5461</v>
      </c>
      <c r="AQ14" s="317">
        <v>4008</v>
      </c>
      <c r="AR14" s="318">
        <v>36.299999999999997</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1" t="s">
        <v>506</v>
      </c>
      <c r="AL15" s="1192"/>
      <c r="AM15" s="1192"/>
      <c r="AN15" s="1193"/>
      <c r="AO15" s="316">
        <v>61050</v>
      </c>
      <c r="AP15" s="316">
        <v>4993</v>
      </c>
      <c r="AQ15" s="317">
        <v>2366</v>
      </c>
      <c r="AR15" s="318">
        <v>111</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4" t="s">
        <v>507</v>
      </c>
      <c r="AL16" s="1195"/>
      <c r="AM16" s="1195"/>
      <c r="AN16" s="1196"/>
      <c r="AO16" s="316">
        <v>-137580</v>
      </c>
      <c r="AP16" s="316">
        <v>-11252</v>
      </c>
      <c r="AQ16" s="317">
        <v>-7825</v>
      </c>
      <c r="AR16" s="318">
        <v>43.8</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4" t="s">
        <v>185</v>
      </c>
      <c r="AL17" s="1195"/>
      <c r="AM17" s="1195"/>
      <c r="AN17" s="1196"/>
      <c r="AO17" s="316">
        <v>1776715</v>
      </c>
      <c r="AP17" s="316">
        <v>145311</v>
      </c>
      <c r="AQ17" s="317">
        <v>113106</v>
      </c>
      <c r="AR17" s="318">
        <v>28.5</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508</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509</v>
      </c>
      <c r="AP20" s="324" t="s">
        <v>510</v>
      </c>
      <c r="AQ20" s="325" t="s">
        <v>511</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8" t="s">
        <v>512</v>
      </c>
      <c r="AL21" s="1189"/>
      <c r="AM21" s="1189"/>
      <c r="AN21" s="1190"/>
      <c r="AO21" s="328">
        <v>15.13</v>
      </c>
      <c r="AP21" s="329">
        <v>10.59</v>
      </c>
      <c r="AQ21" s="330">
        <v>4.54</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8" t="s">
        <v>513</v>
      </c>
      <c r="AL22" s="1189"/>
      <c r="AM22" s="1189"/>
      <c r="AN22" s="1190"/>
      <c r="AO22" s="333">
        <v>88.5</v>
      </c>
      <c r="AP22" s="334">
        <v>96.5</v>
      </c>
      <c r="AQ22" s="335">
        <v>-8</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514</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515</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516</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7" t="s">
        <v>494</v>
      </c>
      <c r="AP30" s="304"/>
      <c r="AQ30" s="305" t="s">
        <v>495</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8"/>
      <c r="AP31" s="310" t="s">
        <v>496</v>
      </c>
      <c r="AQ31" s="311" t="s">
        <v>497</v>
      </c>
      <c r="AR31" s="312" t="s">
        <v>498</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79" t="s">
        <v>517</v>
      </c>
      <c r="AL32" s="1180"/>
      <c r="AM32" s="1180"/>
      <c r="AN32" s="1181"/>
      <c r="AO32" s="343">
        <v>568147</v>
      </c>
      <c r="AP32" s="343">
        <v>46467</v>
      </c>
      <c r="AQ32" s="344">
        <v>58419</v>
      </c>
      <c r="AR32" s="345">
        <v>-20.5</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79" t="s">
        <v>518</v>
      </c>
      <c r="AL33" s="1180"/>
      <c r="AM33" s="1180"/>
      <c r="AN33" s="1181"/>
      <c r="AO33" s="343" t="s">
        <v>504</v>
      </c>
      <c r="AP33" s="343" t="s">
        <v>504</v>
      </c>
      <c r="AQ33" s="344" t="s">
        <v>504</v>
      </c>
      <c r="AR33" s="345" t="s">
        <v>504</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79" t="s">
        <v>519</v>
      </c>
      <c r="AL34" s="1180"/>
      <c r="AM34" s="1180"/>
      <c r="AN34" s="1181"/>
      <c r="AO34" s="343" t="s">
        <v>504</v>
      </c>
      <c r="AP34" s="343" t="s">
        <v>504</v>
      </c>
      <c r="AQ34" s="344" t="s">
        <v>504</v>
      </c>
      <c r="AR34" s="345" t="s">
        <v>504</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79" t="s">
        <v>520</v>
      </c>
      <c r="AL35" s="1180"/>
      <c r="AM35" s="1180"/>
      <c r="AN35" s="1181"/>
      <c r="AO35" s="343">
        <v>305067</v>
      </c>
      <c r="AP35" s="343">
        <v>24950</v>
      </c>
      <c r="AQ35" s="344">
        <v>22315</v>
      </c>
      <c r="AR35" s="345">
        <v>11.8</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79" t="s">
        <v>521</v>
      </c>
      <c r="AL36" s="1180"/>
      <c r="AM36" s="1180"/>
      <c r="AN36" s="1181"/>
      <c r="AO36" s="343">
        <v>6675</v>
      </c>
      <c r="AP36" s="343">
        <v>546</v>
      </c>
      <c r="AQ36" s="344">
        <v>3809</v>
      </c>
      <c r="AR36" s="345">
        <v>-85.7</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79" t="s">
        <v>522</v>
      </c>
      <c r="AL37" s="1180"/>
      <c r="AM37" s="1180"/>
      <c r="AN37" s="1181"/>
      <c r="AO37" s="343" t="s">
        <v>504</v>
      </c>
      <c r="AP37" s="343" t="s">
        <v>504</v>
      </c>
      <c r="AQ37" s="344">
        <v>857</v>
      </c>
      <c r="AR37" s="345" t="s">
        <v>504</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2" t="s">
        <v>523</v>
      </c>
      <c r="AL38" s="1183"/>
      <c r="AM38" s="1183"/>
      <c r="AN38" s="1184"/>
      <c r="AO38" s="346" t="s">
        <v>504</v>
      </c>
      <c r="AP38" s="346" t="s">
        <v>504</v>
      </c>
      <c r="AQ38" s="347">
        <v>5</v>
      </c>
      <c r="AR38" s="335" t="s">
        <v>504</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2" t="s">
        <v>524</v>
      </c>
      <c r="AL39" s="1183"/>
      <c r="AM39" s="1183"/>
      <c r="AN39" s="1184"/>
      <c r="AO39" s="343">
        <v>-105547</v>
      </c>
      <c r="AP39" s="343">
        <v>-8632</v>
      </c>
      <c r="AQ39" s="344">
        <v>-1465</v>
      </c>
      <c r="AR39" s="345">
        <v>489.2</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79" t="s">
        <v>525</v>
      </c>
      <c r="AL40" s="1180"/>
      <c r="AM40" s="1180"/>
      <c r="AN40" s="1181"/>
      <c r="AO40" s="343">
        <v>-476170</v>
      </c>
      <c r="AP40" s="343">
        <v>-38944</v>
      </c>
      <c r="AQ40" s="344">
        <v>-56668</v>
      </c>
      <c r="AR40" s="345">
        <v>-31.3</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5" t="s">
        <v>298</v>
      </c>
      <c r="AL41" s="1186"/>
      <c r="AM41" s="1186"/>
      <c r="AN41" s="1187"/>
      <c r="AO41" s="343">
        <v>298172</v>
      </c>
      <c r="AP41" s="343">
        <v>24386</v>
      </c>
      <c r="AQ41" s="344">
        <v>27273</v>
      </c>
      <c r="AR41" s="345">
        <v>-10.6</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526</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527</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528</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2" t="s">
        <v>494</v>
      </c>
      <c r="AN49" s="1174" t="s">
        <v>529</v>
      </c>
      <c r="AO49" s="1175"/>
      <c r="AP49" s="1175"/>
      <c r="AQ49" s="1175"/>
      <c r="AR49" s="1176"/>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3"/>
      <c r="AN50" s="359" t="s">
        <v>530</v>
      </c>
      <c r="AO50" s="360" t="s">
        <v>531</v>
      </c>
      <c r="AP50" s="361" t="s">
        <v>532</v>
      </c>
      <c r="AQ50" s="362" t="s">
        <v>533</v>
      </c>
      <c r="AR50" s="363" t="s">
        <v>534</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535</v>
      </c>
      <c r="AL51" s="356"/>
      <c r="AM51" s="364">
        <v>13496834</v>
      </c>
      <c r="AN51" s="365">
        <v>1070413</v>
      </c>
      <c r="AO51" s="366">
        <v>39.299999999999997</v>
      </c>
      <c r="AP51" s="367">
        <v>106092</v>
      </c>
      <c r="AQ51" s="368">
        <v>24.5</v>
      </c>
      <c r="AR51" s="369">
        <v>14.8</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536</v>
      </c>
      <c r="AM52" s="372">
        <v>1613822</v>
      </c>
      <c r="AN52" s="373">
        <v>127990</v>
      </c>
      <c r="AO52" s="374">
        <v>10.8</v>
      </c>
      <c r="AP52" s="375">
        <v>44299</v>
      </c>
      <c r="AQ52" s="376">
        <v>14</v>
      </c>
      <c r="AR52" s="377">
        <v>-3.2</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537</v>
      </c>
      <c r="AL53" s="356"/>
      <c r="AM53" s="364">
        <v>15872589</v>
      </c>
      <c r="AN53" s="365">
        <v>1271435</v>
      </c>
      <c r="AO53" s="366">
        <v>18.8</v>
      </c>
      <c r="AP53" s="367">
        <v>78903</v>
      </c>
      <c r="AQ53" s="368">
        <v>-25.6</v>
      </c>
      <c r="AR53" s="369">
        <v>44.4</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536</v>
      </c>
      <c r="AM54" s="372">
        <v>518913</v>
      </c>
      <c r="AN54" s="373">
        <v>41566</v>
      </c>
      <c r="AO54" s="374">
        <v>-67.5</v>
      </c>
      <c r="AP54" s="375">
        <v>49201</v>
      </c>
      <c r="AQ54" s="376">
        <v>11.1</v>
      </c>
      <c r="AR54" s="377">
        <v>-78.599999999999994</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538</v>
      </c>
      <c r="AL55" s="356"/>
      <c r="AM55" s="364">
        <v>5732286</v>
      </c>
      <c r="AN55" s="365">
        <v>461723</v>
      </c>
      <c r="AO55" s="366">
        <v>-63.7</v>
      </c>
      <c r="AP55" s="367">
        <v>82993</v>
      </c>
      <c r="AQ55" s="368">
        <v>5.2</v>
      </c>
      <c r="AR55" s="369">
        <v>-68.900000000000006</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536</v>
      </c>
      <c r="AM56" s="372">
        <v>603791</v>
      </c>
      <c r="AN56" s="373">
        <v>48634</v>
      </c>
      <c r="AO56" s="374">
        <v>17</v>
      </c>
      <c r="AP56" s="375">
        <v>46787</v>
      </c>
      <c r="AQ56" s="376">
        <v>-4.9000000000000004</v>
      </c>
      <c r="AR56" s="377">
        <v>21.9</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539</v>
      </c>
      <c r="AL57" s="356"/>
      <c r="AM57" s="364">
        <v>2695606</v>
      </c>
      <c r="AN57" s="365">
        <v>219798</v>
      </c>
      <c r="AO57" s="366">
        <v>-52.4</v>
      </c>
      <c r="AP57" s="367">
        <v>108252</v>
      </c>
      <c r="AQ57" s="368">
        <v>30.4</v>
      </c>
      <c r="AR57" s="369">
        <v>-82.8</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536</v>
      </c>
      <c r="AM58" s="372">
        <v>733254</v>
      </c>
      <c r="AN58" s="373">
        <v>59789</v>
      </c>
      <c r="AO58" s="374">
        <v>22.9</v>
      </c>
      <c r="AP58" s="375">
        <v>50321</v>
      </c>
      <c r="AQ58" s="376">
        <v>7.6</v>
      </c>
      <c r="AR58" s="377">
        <v>15.3</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540</v>
      </c>
      <c r="AL59" s="356"/>
      <c r="AM59" s="364">
        <v>3809104</v>
      </c>
      <c r="AN59" s="365">
        <v>311532</v>
      </c>
      <c r="AO59" s="366">
        <v>41.7</v>
      </c>
      <c r="AP59" s="367">
        <v>93492</v>
      </c>
      <c r="AQ59" s="368">
        <v>-13.6</v>
      </c>
      <c r="AR59" s="369">
        <v>55.3</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536</v>
      </c>
      <c r="AM60" s="372">
        <v>1454123</v>
      </c>
      <c r="AN60" s="373">
        <v>118927</v>
      </c>
      <c r="AO60" s="374">
        <v>98.9</v>
      </c>
      <c r="AP60" s="375">
        <v>53316</v>
      </c>
      <c r="AQ60" s="376">
        <v>6</v>
      </c>
      <c r="AR60" s="377">
        <v>92.9</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541</v>
      </c>
      <c r="AL61" s="378"/>
      <c r="AM61" s="379">
        <v>8321284</v>
      </c>
      <c r="AN61" s="380">
        <v>666980</v>
      </c>
      <c r="AO61" s="381">
        <v>-3.3</v>
      </c>
      <c r="AP61" s="382">
        <v>93946</v>
      </c>
      <c r="AQ61" s="383">
        <v>4.2</v>
      </c>
      <c r="AR61" s="369">
        <v>-7.5</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536</v>
      </c>
      <c r="AM62" s="372">
        <v>984781</v>
      </c>
      <c r="AN62" s="373">
        <v>79381</v>
      </c>
      <c r="AO62" s="374">
        <v>16.399999999999999</v>
      </c>
      <c r="AP62" s="375">
        <v>48785</v>
      </c>
      <c r="AQ62" s="376">
        <v>6.8</v>
      </c>
      <c r="AR62" s="377">
        <v>9.6</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sheetData>
  <sheetProtection algorithmName="SHA-512" hashValue="SlaX44RQZS4oYCx+LMT0Egn2vR4F/LhdoBtk+oeeZsJ7MDbzkRkmP7jzilVwV6O4QFRUtZEanhPv4DjJVnuYow==" saltValue="FatlugeJaG2OUiL8RLlxZ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543</v>
      </c>
    </row>
    <row r="121" spans="125:125" ht="13.5" hidden="1" customHeight="1" x14ac:dyDescent="0.15">
      <c r="DU121" s="291"/>
    </row>
  </sheetData>
  <sheetProtection algorithmName="SHA-512" hashValue="82ok11TP7pO8QakuS/Q1r997FF1D5X4WR7a0KKYCbXX+fX56Bi1RaUmle01qnVCf80DOrc4aQnIyxT9EyHSgLw==" saltValue="BrbTDi4lTzdOEUBj2N3im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544</v>
      </c>
    </row>
  </sheetData>
  <sheetProtection algorithmName="SHA-512" hashValue="0QAUFD4S6nriWyfepWPFj+JLhX+jwgM43UvUTE+1eQ5d/yiCnTu8ZKygsTtRz4fBgvnYyJFgxnC/5TWqq8CcKw==" saltValue="nd8zpx90eMe5H0w0UpUK+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545</v>
      </c>
      <c r="G46" s="8" t="s">
        <v>546</v>
      </c>
      <c r="H46" s="8" t="s">
        <v>547</v>
      </c>
      <c r="I46" s="8" t="s">
        <v>548</v>
      </c>
      <c r="J46" s="9" t="s">
        <v>549</v>
      </c>
    </row>
    <row r="47" spans="2:10" ht="57.75" customHeight="1" x14ac:dyDescent="0.15">
      <c r="B47" s="10"/>
      <c r="C47" s="1197" t="s">
        <v>3</v>
      </c>
      <c r="D47" s="1197"/>
      <c r="E47" s="1198"/>
      <c r="F47" s="11">
        <v>162.79</v>
      </c>
      <c r="G47" s="12">
        <v>170.7</v>
      </c>
      <c r="H47" s="12">
        <v>207.43</v>
      </c>
      <c r="I47" s="12">
        <v>144.57</v>
      </c>
      <c r="J47" s="13">
        <v>120.57</v>
      </c>
    </row>
    <row r="48" spans="2:10" ht="57.75" customHeight="1" x14ac:dyDescent="0.15">
      <c r="B48" s="14"/>
      <c r="C48" s="1199" t="s">
        <v>4</v>
      </c>
      <c r="D48" s="1199"/>
      <c r="E48" s="1200"/>
      <c r="F48" s="15">
        <v>34.43</v>
      </c>
      <c r="G48" s="16">
        <v>64.3</v>
      </c>
      <c r="H48" s="16">
        <v>31.93</v>
      </c>
      <c r="I48" s="16">
        <v>18.510000000000002</v>
      </c>
      <c r="J48" s="17">
        <v>18.010000000000002</v>
      </c>
    </row>
    <row r="49" spans="2:10" ht="57.75" customHeight="1" thickBot="1" x14ac:dyDescent="0.2">
      <c r="B49" s="18"/>
      <c r="C49" s="1201" t="s">
        <v>5</v>
      </c>
      <c r="D49" s="1201"/>
      <c r="E49" s="1202"/>
      <c r="F49" s="19" t="s">
        <v>550</v>
      </c>
      <c r="G49" s="20">
        <v>11.72</v>
      </c>
      <c r="H49" s="20" t="s">
        <v>551</v>
      </c>
      <c r="I49" s="20" t="s">
        <v>552</v>
      </c>
      <c r="J49" s="21" t="s">
        <v>553</v>
      </c>
    </row>
    <row r="50" spans="2:10" ht="13.5" customHeight="1" x14ac:dyDescent="0.15"/>
  </sheetData>
  <sheetProtection algorithmName="SHA-512" hashValue="LKzEyYPU9eppRLrV+9GATnwjbXB8qd9TXp4af7Fs+S+amci4965uMlN/DGf15Hz7Ubpt0XP+nJ7JshBIc32jtw==" saltValue="7VekLVuQBz//CSoGXVyh0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2021-03-10T06:19:11Z</cp:lastPrinted>
  <dcterms:created xsi:type="dcterms:W3CDTF">2021-02-05T01:06:15Z</dcterms:created>
  <dcterms:modified xsi:type="dcterms:W3CDTF">2021-03-10T06:21:24Z</dcterms:modified>
  <cp:category/>
</cp:coreProperties>
</file>