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3 山元町★★\"/>
    </mc:Choice>
  </mc:AlternateContent>
  <workbookProtection workbookAlgorithmName="SHA-512" workbookHashValue="/RFOtlQZRxNCHjkP7axTK9zekwmD4jvywqalOre6wMb0AgGGf4X0DA1cq7qK2gQkqLG+WTfu7tghjiX7PsP8Hg==" workbookSaltValue="WcaL9dmhP7sRSr4ayzkf7A==" workbookSpinCount="100000" lockStructure="1"/>
  <bookViews>
    <workbookView xWindow="0" yWindow="0" windowWidth="28800" windowHeight="1221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<sst xmlns="http://schemas.openxmlformats.org/spreadsheetml/2006/main" count="231" uniqueCount="118">
  <si>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</si>
  <si>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</si>
  <si>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</si>
  <si>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</si>
  <si>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</si>
  <si>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</si>
  <si>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</si>
  <si>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</si>
  <si>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</si>
  <si>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</si>
  <si>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</si>
  <si>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</si>
  <si>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</si>
  <si>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</si>
  <si>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</si>
  <si>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</si>
  <si>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</si>
  <si>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</si>
  <si>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</si>
  <si>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</si>
  <si>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</si>
  <si>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</si>
  <si>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</si>
  <si>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</si>
  <si>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</si>
  <si>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</si>
  <si>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</si>
  <si>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</si>
  <si>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</si>
  <si>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</si>
  <si>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</si>
  <si>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</si>
  <si>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</si>
  <si>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</si>
  <si>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</si>
  <si>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</si>
  <si>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</si>
  <si>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</si>
  <si>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</si>
  <si>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</si>
  <si>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</si>
  <si>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</si>
  <si>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</si>
  <si>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</si>
  <si>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</si>
  <si>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</si>
  <si>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</si>
  <si>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</si>
  <si>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</si>
  <si>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</si>
  <si>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</si>
  <si>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</si>
  <si>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</si>
  <si>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</si>
  <si>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</si>
  <si>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</si>
  <si>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</si>
  <si>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</si>
  <si>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</si>
  <si>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</si>
  <si>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</si>
  <si>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</si>
  <si>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</si>
  <si>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</si>
  <si>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</si>
  <si>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</si>
  <si>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</si>
  <si>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</si>
  <si>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</si>
  <si>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</si>
  <si>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</si>
  <si>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</si>
  <si>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</si>
  <si>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</si>
  <si>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</si>
  <si>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</si>
  <si>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</si>
  <si>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</si>
  <si>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</si>
  <si>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</si>
  <si>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</si>
  <si>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</si>
  <si>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</si>
  <si>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</si>
  <si>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</si>
  <si>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</si>
  <si>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</si>
  <si>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</si>
  <si>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</si>
  <si>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</si>
  <si>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</si>
  <si>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</si>
  <si>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</si>
  <si>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</si>
  <si>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</si>
  <si>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</si>
  <si>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</si>
  <si>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</si>
  <si>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</si>
  <si>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</si>
  <si>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</si>
  <si>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</si>
  <si>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</si>
  <si>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</si>
  <si>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</si>
  <si>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</si>
  <si>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</si>
  <si>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</si>
  <si>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</si>
  <si>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</si>
  <si>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</si>
  <si>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</si>
  <si>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</si>
  <si>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</si>
  <si>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</si>
  <si>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経常収支率及び経費回収率は、100％（平均値）を上回っているため経営状況は良好である。
　また、累積欠損金比率は、純利益により減少傾向にあり、平均値を下回っている。今後も減少していくと見込まれる。
　流動比率は、施設等建設に係る企業債償還金により流動負債が上回っている。今後は、償還が進み、負債は減少していくと見込んでいる。
　企業債残高対事業規模比率においては、平均値を下回っているが、今後の管渠や施設等更新を踏まえ、適正な企業債の借入を行うことが重要視される。
　施設利用率及び水洗化率は、例年平均値を上回っているが、人口減少により使用料収入の増加は見込めない状況にあることから、適切な施設管理等を維持する必要がある。</t>
    <rPh sb="1" eb="3">
      <t>ケイジョウ</t>
    </rPh>
    <rPh sb="3" eb="5">
      <t>シュウシ</t>
    </rPh>
    <rPh sb="5" eb="6">
      <t>リツ</t>
    </rPh>
    <rPh sb="6" eb="7">
      <t>オヨ</t>
    </rPh>
    <rPh sb="20" eb="23">
      <t>ヘイキンチ</t>
    </rPh>
    <rPh sb="25" eb="27">
      <t>ウワマワ</t>
    </rPh>
    <rPh sb="33" eb="35">
      <t>ケイエイ</t>
    </rPh>
    <rPh sb="35" eb="37">
      <t>ジョウキョウ</t>
    </rPh>
    <rPh sb="38" eb="40">
      <t>リョウコウ</t>
    </rPh>
    <rPh sb="58" eb="61">
      <t>ジュンリエキ</t>
    </rPh>
    <rPh sb="64" eb="66">
      <t>ゲンショウ</t>
    </rPh>
    <rPh sb="66" eb="68">
      <t>ケイコウ</t>
    </rPh>
    <rPh sb="72" eb="75">
      <t>ヘイキンチ</t>
    </rPh>
    <rPh sb="76" eb="78">
      <t>シタマワ</t>
    </rPh>
    <rPh sb="83" eb="85">
      <t>コンゴ</t>
    </rPh>
    <rPh sb="86" eb="88">
      <t>ゲンショウ</t>
    </rPh>
    <rPh sb="93" eb="95">
      <t>ミコ</t>
    </rPh>
    <rPh sb="101" eb="103">
      <t>リュウドウ</t>
    </rPh>
    <rPh sb="103" eb="105">
      <t>ヒリツ</t>
    </rPh>
    <rPh sb="107" eb="109">
      <t>シセツ</t>
    </rPh>
    <rPh sb="109" eb="110">
      <t>トウ</t>
    </rPh>
    <rPh sb="110" eb="112">
      <t>ケンセツ</t>
    </rPh>
    <rPh sb="113" eb="114">
      <t>カカ</t>
    </rPh>
    <rPh sb="115" eb="117">
      <t>キギョウ</t>
    </rPh>
    <rPh sb="117" eb="118">
      <t>サイ</t>
    </rPh>
    <rPh sb="118" eb="120">
      <t>ショウカン</t>
    </rPh>
    <rPh sb="120" eb="121">
      <t>キン</t>
    </rPh>
    <rPh sb="124" eb="126">
      <t>リュウドウ</t>
    </rPh>
    <rPh sb="126" eb="128">
      <t>フサイ</t>
    </rPh>
    <rPh sb="129" eb="131">
      <t>ウワマワ</t>
    </rPh>
    <rPh sb="136" eb="138">
      <t>コンゴ</t>
    </rPh>
    <rPh sb="140" eb="142">
      <t>ショウカン</t>
    </rPh>
    <rPh sb="143" eb="144">
      <t>スス</t>
    </rPh>
    <rPh sb="146" eb="148">
      <t>フサイ</t>
    </rPh>
    <rPh sb="149" eb="151">
      <t>ゲンショウ</t>
    </rPh>
    <rPh sb="156" eb="158">
      <t>ミコ</t>
    </rPh>
    <rPh sb="165" eb="167">
      <t>キギョウ</t>
    </rPh>
    <rPh sb="167" eb="168">
      <t>サイ</t>
    </rPh>
    <rPh sb="168" eb="170">
      <t>ザンダカ</t>
    </rPh>
    <rPh sb="170" eb="171">
      <t>タイ</t>
    </rPh>
    <rPh sb="171" eb="173">
      <t>ジギョウ</t>
    </rPh>
    <rPh sb="173" eb="175">
      <t>キボ</t>
    </rPh>
    <rPh sb="175" eb="177">
      <t>ヒリツ</t>
    </rPh>
    <rPh sb="183" eb="186">
      <t>ヘイキンチ</t>
    </rPh>
    <rPh sb="187" eb="189">
      <t>シタマワ</t>
    </rPh>
    <rPh sb="195" eb="197">
      <t>コンゴ</t>
    </rPh>
    <rPh sb="198" eb="199">
      <t>カン</t>
    </rPh>
    <rPh sb="199" eb="200">
      <t>キョ</t>
    </rPh>
    <rPh sb="201" eb="203">
      <t>シセツ</t>
    </rPh>
    <rPh sb="203" eb="204">
      <t>トウ</t>
    </rPh>
    <rPh sb="204" eb="206">
      <t>コウシン</t>
    </rPh>
    <rPh sb="207" eb="208">
      <t>フ</t>
    </rPh>
    <rPh sb="211" eb="213">
      <t>テキセイ</t>
    </rPh>
    <rPh sb="214" eb="216">
      <t>キギョウ</t>
    </rPh>
    <rPh sb="216" eb="217">
      <t>サイ</t>
    </rPh>
    <rPh sb="218" eb="220">
      <t>カリイレ</t>
    </rPh>
    <rPh sb="221" eb="222">
      <t>オコナ</t>
    </rPh>
    <rPh sb="226" eb="229">
      <t>ジュウヨウシ</t>
    </rPh>
    <rPh sb="235" eb="237">
      <t>シセツ</t>
    </rPh>
    <rPh sb="237" eb="239">
      <t>リヨウ</t>
    </rPh>
    <rPh sb="239" eb="240">
      <t>リツ</t>
    </rPh>
    <rPh sb="240" eb="241">
      <t>オヨ</t>
    </rPh>
    <rPh sb="242" eb="245">
      <t>スイセンカ</t>
    </rPh>
    <rPh sb="245" eb="246">
      <t>リツ</t>
    </rPh>
    <rPh sb="248" eb="250">
      <t>レイネン</t>
    </rPh>
    <rPh sb="252" eb="253">
      <t>チ</t>
    </rPh>
    <phoneticPr fontId="4"/>
  </si>
  <si>
    <t>　有形固定資産減価償却率は、増加傾向にあり施設の老朽化が進んでいる状況にある。今後も経営状況を的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rPh sb="1" eb="7">
      <t>ユウケイコテイシサン</t>
    </rPh>
    <rPh sb="7" eb="9">
      <t>ゲンカ</t>
    </rPh>
    <rPh sb="9" eb="11">
      <t>ショウキャク</t>
    </rPh>
    <rPh sb="11" eb="12">
      <t>リツ</t>
    </rPh>
    <rPh sb="14" eb="16">
      <t>ゾウカ</t>
    </rPh>
    <rPh sb="16" eb="18">
      <t>ケイコウ</t>
    </rPh>
    <rPh sb="21" eb="23">
      <t>シセツ</t>
    </rPh>
    <rPh sb="24" eb="26">
      <t>ロウキュウ</t>
    </rPh>
    <rPh sb="26" eb="27">
      <t>カ</t>
    </rPh>
    <rPh sb="28" eb="29">
      <t>スス</t>
    </rPh>
    <rPh sb="33" eb="35">
      <t>ジョウキョウ</t>
    </rPh>
    <rPh sb="39" eb="41">
      <t>コンゴ</t>
    </rPh>
    <rPh sb="42" eb="44">
      <t>ケイエイ</t>
    </rPh>
    <rPh sb="44" eb="46">
      <t>ジョウキョウ</t>
    </rPh>
    <rPh sb="47" eb="49">
      <t>テキカク</t>
    </rPh>
    <rPh sb="50" eb="52">
      <t>ハアク</t>
    </rPh>
    <rPh sb="54" eb="55">
      <t>ウエ</t>
    </rPh>
    <rPh sb="68" eb="69">
      <t>モト</t>
    </rPh>
    <rPh sb="71" eb="73">
      <t>カイチク</t>
    </rPh>
    <rPh sb="74" eb="78">
      <t>コウシンジギョウ</t>
    </rPh>
    <rPh sb="79" eb="81">
      <t>ケントウ</t>
    </rPh>
    <rPh sb="82" eb="85">
      <t>ケイカクテキ</t>
    </rPh>
    <rPh sb="86" eb="88">
      <t>セイビ</t>
    </rPh>
    <rPh sb="89" eb="90">
      <t>オコナ</t>
    </rPh>
    <rPh sb="100" eb="101">
      <t>カン</t>
    </rPh>
    <rPh sb="101" eb="102">
      <t>キョ</t>
    </rPh>
    <rPh sb="102" eb="105">
      <t>ロウキュウカ</t>
    </rPh>
    <rPh sb="105" eb="106">
      <t>リツ</t>
    </rPh>
    <rPh sb="106" eb="107">
      <t>オヨ</t>
    </rPh>
    <rPh sb="108" eb="109">
      <t>カン</t>
    </rPh>
    <rPh sb="109" eb="110">
      <t>キョ</t>
    </rPh>
    <rPh sb="110" eb="112">
      <t>カイゼン</t>
    </rPh>
    <rPh sb="112" eb="113">
      <t>リツ</t>
    </rPh>
    <rPh sb="115" eb="121">
      <t>ヒガシニホンダイシンサイ</t>
    </rPh>
    <rPh sb="124" eb="125">
      <t>カン</t>
    </rPh>
    <rPh sb="125" eb="126">
      <t>キョ</t>
    </rPh>
    <rPh sb="126" eb="128">
      <t>フッキュウ</t>
    </rPh>
    <rPh sb="129" eb="133">
      <t>フッコウジギョウ</t>
    </rPh>
    <rPh sb="134" eb="136">
      <t>セイビ</t>
    </rPh>
    <rPh sb="138" eb="140">
      <t>ネンスウ</t>
    </rPh>
    <rPh sb="141" eb="143">
      <t>ケイカ</t>
    </rPh>
    <rPh sb="150" eb="152">
      <t>ハッセイ</t>
    </rPh>
    <phoneticPr fontId="4"/>
  </si>
  <si>
    <t>　経営については、黒字ではあるが、経費回収率が示すとおり、年度によって使用料以外の収入の増減に大きく依存している状況である。
　今後の取組として、安定した経営の確保に努めるため、ストックマネジメントに基づく改築・更新事業を検討し、事業の平準化を行うことで、更なるコスト削減を図っていく。</t>
    <rPh sb="1" eb="3">
      <t>ケイエイ</t>
    </rPh>
    <rPh sb="9" eb="11">
      <t>クロジ</t>
    </rPh>
    <rPh sb="17" eb="19">
      <t>ケイヒ</t>
    </rPh>
    <rPh sb="19" eb="21">
      <t>カイシュウ</t>
    </rPh>
    <rPh sb="21" eb="22">
      <t>リツ</t>
    </rPh>
    <rPh sb="23" eb="24">
      <t>シメ</t>
    </rPh>
    <rPh sb="29" eb="31">
      <t>ネンド</t>
    </rPh>
    <rPh sb="44" eb="46">
      <t>ゾウゲン</t>
    </rPh>
    <rPh sb="47" eb="48">
      <t>オオ</t>
    </rPh>
    <rPh sb="50" eb="52">
      <t>イゾン</t>
    </rPh>
    <rPh sb="56" eb="58">
      <t>ジョウキョウ</t>
    </rPh>
    <rPh sb="64" eb="66">
      <t>コンゴ</t>
    </rPh>
    <rPh sb="67" eb="69">
      <t>トリクミ</t>
    </rPh>
    <rPh sb="73" eb="75">
      <t>アンテイ</t>
    </rPh>
    <rPh sb="77" eb="79">
      <t>ケイエイ</t>
    </rPh>
    <rPh sb="80" eb="82">
      <t>カクホ</t>
    </rPh>
    <rPh sb="83" eb="84">
      <t>ツト</t>
    </rPh>
    <rPh sb="128" eb="129">
      <t>サラ</t>
    </rPh>
    <rPh sb="134" eb="136">
      <t>サクゲン</t>
    </rPh>
    <rPh sb="137" eb="13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</si>
</sst>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2E-4972-8CAC-8036010E42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0F2E-4972-8CAC-8036010E42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48.32</c:v>
                </c:pt>
                <c:pt idx="1">
                  <c:v>47.13</c:v>
                </c:pt>
                <c:pt idx="2">
                  <c:v>56.66</c:v>
                </c:pt>
                <c:pt idx="3">
                  <c:v>55.1</c:v>
                </c:pt>
                <c:pt idx="4">
                  <c:v>51.86</c:v>
                </c:pt>
              </c:numCache>
            </c:numRef>
          </c:val>
          <c:extLst>
            <c:ext xmlns:c16="http://schemas.microsoft.com/office/drawing/2014/chart" uri="{C3380CC4-5D6E-409C-BE32-E72D297353CC}">
              <c16:uniqueId val="{00000000-0F50-4C23-8714-16496D7632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F50-4C23-8714-16496D7632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99.04</c:v>
                </c:pt>
                <c:pt idx="1">
                  <c:v>97.98</c:v>
                </c:pt>
                <c:pt idx="2">
                  <c:v>98.79</c:v>
                </c:pt>
                <c:pt idx="3">
                  <c:v>98.8</c:v>
                </c:pt>
                <c:pt idx="4">
                  <c:v>98.81</c:v>
                </c:pt>
              </c:numCache>
            </c:numRef>
          </c:val>
          <c:extLst>
            <c:ext xmlns:c16="http://schemas.microsoft.com/office/drawing/2014/chart" uri="{C3380CC4-5D6E-409C-BE32-E72D297353CC}">
              <c16:uniqueId val="{00000000-5F64-4594-A1CB-17FB13C856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5F64-4594-A1CB-17FB13C856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140.61000000000001</c:v>
                </c:pt>
                <c:pt idx="1">
                  <c:v>125.76</c:v>
                </c:pt>
                <c:pt idx="2">
                  <c:v>117.65</c:v>
                </c:pt>
                <c:pt idx="3">
                  <c:v>117.57</c:v>
                </c:pt>
                <c:pt idx="4">
                  <c:v>123.59</c:v>
                </c:pt>
              </c:numCache>
            </c:numRef>
          </c:val>
          <c:extLst>
            <c:ext xmlns:c16="http://schemas.microsoft.com/office/drawing/2014/chart" uri="{C3380CC4-5D6E-409C-BE32-E72D297353CC}">
              <c16:uniqueId val="{00000000-513A-46D2-8519-62D33CC2C4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513A-46D2-8519-62D33CC2C4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19.989999999999998</c:v>
                </c:pt>
                <c:pt idx="1">
                  <c:v>21.37</c:v>
                </c:pt>
                <c:pt idx="2">
                  <c:v>23.09</c:v>
                </c:pt>
                <c:pt idx="3">
                  <c:v>25.37</c:v>
                </c:pt>
                <c:pt idx="4">
                  <c:v>27.68</c:v>
                </c:pt>
              </c:numCache>
            </c:numRef>
          </c:val>
          <c:extLst>
            <c:ext xmlns:c16="http://schemas.microsoft.com/office/drawing/2014/chart" uri="{C3380CC4-5D6E-409C-BE32-E72D297353CC}">
              <c16:uniqueId val="{00000000-BFD1-4079-B104-4532EC9B98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BFD1-4079-B104-4532EC9B98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30-4CB9-B842-209C1CA177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2E30-4CB9-B842-209C1CA177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311.77</c:v>
                </c:pt>
                <c:pt idx="1">
                  <c:v>275.94</c:v>
                </c:pt>
                <c:pt idx="2">
                  <c:v>198.33</c:v>
                </c:pt>
                <c:pt idx="3">
                  <c:v>129.86000000000001</c:v>
                </c:pt>
                <c:pt idx="4">
                  <c:v>58.49</c:v>
                </c:pt>
              </c:numCache>
            </c:numRef>
          </c:val>
          <c:extLst>
            <c:ext xmlns:c16="http://schemas.microsoft.com/office/drawing/2014/chart" uri="{C3380CC4-5D6E-409C-BE32-E72D297353CC}">
              <c16:uniqueId val="{00000000-F1D7-45B7-8EAC-5DB5138360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F1D7-45B7-8EAC-5DB5138360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77.02</c:v>
                </c:pt>
                <c:pt idx="1">
                  <c:v>88.65</c:v>
                </c:pt>
                <c:pt idx="2">
                  <c:v>82.21</c:v>
                </c:pt>
                <c:pt idx="3">
                  <c:v>81.92</c:v>
                </c:pt>
                <c:pt idx="4">
                  <c:v>76.260000000000005</c:v>
                </c:pt>
              </c:numCache>
            </c:numRef>
          </c:val>
          <c:extLst>
            <c:ext xmlns:c16="http://schemas.microsoft.com/office/drawing/2014/chart" uri="{C3380CC4-5D6E-409C-BE32-E72D297353CC}">
              <c16:uniqueId val="{00000000-1BD1-4201-B675-08A693CEF2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1BD1-4201-B675-08A693CEF2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1031.02</c:v>
                </c:pt>
                <c:pt idx="1">
                  <c:v>1236.04</c:v>
                </c:pt>
                <c:pt idx="2">
                  <c:v>1013.11</c:v>
                </c:pt>
                <c:pt idx="3">
                  <c:v>944.87</c:v>
                </c:pt>
                <c:pt idx="4">
                  <c:v>911.71</c:v>
                </c:pt>
              </c:numCache>
            </c:numRef>
          </c:val>
          <c:extLst>
            <c:ext xmlns:c16="http://schemas.microsoft.com/office/drawing/2014/chart" uri="{C3380CC4-5D6E-409C-BE32-E72D297353CC}">
              <c16:uniqueId val="{00000000-09D6-4493-A84E-07AE4F6BA7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09D6-4493-A84E-07AE4F6BA7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144.28</c:v>
                </c:pt>
                <c:pt idx="1">
                  <c:v>58.12</c:v>
                </c:pt>
                <c:pt idx="2">
                  <c:v>77.739999999999995</c:v>
                </c:pt>
                <c:pt idx="3">
                  <c:v>51.16</c:v>
                </c:pt>
                <c:pt idx="4">
                  <c:v>114.93</c:v>
                </c:pt>
              </c:numCache>
            </c:numRef>
          </c:val>
          <c:extLst>
            <c:ext xmlns:c16="http://schemas.microsoft.com/office/drawing/2014/chart" uri="{C3380CC4-5D6E-409C-BE32-E72D297353CC}">
              <c16:uniqueId val="{00000000-11A2-49C0-AD34-789D6F3F8D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11A2-49C0-AD34-789D6F3F8D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129.47999999999999</c:v>
                </c:pt>
                <c:pt idx="1">
                  <c:v>322.73</c:v>
                </c:pt>
                <c:pt idx="2">
                  <c:v>240.58</c:v>
                </c:pt>
                <c:pt idx="3">
                  <c:v>359.87</c:v>
                </c:pt>
                <c:pt idx="4">
                  <c:v>161.1</c:v>
                </c:pt>
              </c:numCache>
            </c:numRef>
          </c:val>
          <c:extLst>
            <c:ext xmlns:c16="http://schemas.microsoft.com/office/drawing/2014/chart" uri="{C3380CC4-5D6E-409C-BE32-E72D297353CC}">
              <c16:uniqueId val="{00000000-FA75-44CB-8223-B0B119C0FC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FA75-44CB-8223-B0B119C0FC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山元町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11945</v>
      </c>
      <c r="AM8" s="45"/>
      <c r="AN8" s="45"/>
      <c r="AO8" s="45"/>
      <c r="AP8" s="45"/>
      <c r="AQ8" s="45"/>
      <c r="AR8" s="45"/>
      <c r="AS8" s="45"/>
      <c r="AT8" s="46">
        <f>データ!T6</f>
        <v>64.58</v>
      </c>
      <c r="AU8" s="46"/>
      <c r="AV8" s="46"/>
      <c r="AW8" s="46"/>
      <c r="AX8" s="46"/>
      <c r="AY8" s="46"/>
      <c r="AZ8" s="46"/>
      <c r="BA8" s="46"/>
      <c r="BB8" s="46">
        <f>データ!U6</f>
        <v>184.96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61.02</v>
      </c>
      <c r="J10" s="46"/>
      <c r="K10" s="46"/>
      <c r="L10" s="46"/>
      <c r="M10" s="46"/>
      <c r="N10" s="46"/>
      <c r="O10" s="46"/>
      <c r="P10" s="46">
        <f>データ!P6</f>
        <v>58.43</v>
      </c>
      <c r="Q10" s="46"/>
      <c r="R10" s="46"/>
      <c r="S10" s="46"/>
      <c r="T10" s="46"/>
      <c r="U10" s="46"/>
      <c r="V10" s="46"/>
      <c r="W10" s="46">
        <f>データ!Q6</f>
        <v>70.819999999999993</v>
      </c>
      <c r="X10" s="46"/>
      <c r="Y10" s="46"/>
      <c r="Z10" s="46"/>
      <c r="AA10" s="46"/>
      <c r="AB10" s="46"/>
      <c r="AC10" s="46"/>
      <c r="AD10" s="45">
        <f>データ!R6</f>
        <v>3652</v>
      </c>
      <c r="AE10" s="45"/>
      <c r="AF10" s="45"/>
      <c r="AG10" s="45"/>
      <c r="AH10" s="45"/>
      <c r="AI10" s="45"/>
      <c r="AJ10" s="45"/>
      <c r="AK10" s="2"/>
      <c r="AL10" s="45">
        <f>データ!V6</f>
        <v>6958</v>
      </c>
      <c r="AM10" s="45"/>
      <c r="AN10" s="45"/>
      <c r="AO10" s="45"/>
      <c r="AP10" s="45"/>
      <c r="AQ10" s="45"/>
      <c r="AR10" s="45"/>
      <c r="AS10" s="45"/>
      <c r="AT10" s="46">
        <f>データ!W6</f>
        <v>4.92</v>
      </c>
      <c r="AU10" s="46"/>
      <c r="AV10" s="46"/>
      <c r="AW10" s="46"/>
      <c r="AX10" s="46"/>
      <c r="AY10" s="46"/>
      <c r="AZ10" s="46"/>
      <c r="BA10" s="46"/>
      <c r="BB10" s="46">
        <f>データ!X6</f>
        <v>1414.23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2RHdc4MXqovqY5jrt1Vncf31/Sl87JjG6Nk9EkM/j8FMrN6m6akKwaC3ypIU5o+UODROVhT3w0RkkJPmnFpjgQ==" saltValue="su88ZzNIV3p6q9q4urUa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43621</v>
      </c>
      <c r="D6" s="19">
        <f t="shared" si="3"/>
        <v>46</v>
      </c>
      <c r="E6" s="19">
        <f t="shared" si="3"/>
        <v>17</v>
      </c>
      <c r="F6" s="19">
        <f t="shared" si="3"/>
        <v>4</v>
      </c>
      <c r="G6" s="19">
        <f t="shared" si="3"/>
        <v>0</v>
      </c>
      <c r="H6" s="19" t="str">
        <f t="shared" si="3"/>
        <v>宮城県　山元町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61.02</v>
      </c>
      <c r="P6" s="20">
        <f t="shared" si="3"/>
        <v>58.43</v>
      </c>
      <c r="Q6" s="20">
        <f t="shared" si="3"/>
        <v>70.819999999999993</v>
      </c>
      <c r="R6" s="20">
        <f t="shared" si="3"/>
        <v>3652</v>
      </c>
      <c r="S6" s="20">
        <f t="shared" si="3"/>
        <v>11945</v>
      </c>
      <c r="T6" s="20">
        <f t="shared" si="3"/>
        <v>64.58</v>
      </c>
      <c r="U6" s="20">
        <f t="shared" si="3"/>
        <v>184.96</v>
      </c>
      <c r="V6" s="20">
        <f t="shared" si="3"/>
        <v>6958</v>
      </c>
      <c r="W6" s="20">
        <f t="shared" si="3"/>
        <v>4.92</v>
      </c>
      <c r="X6" s="20">
        <f t="shared" si="3"/>
        <v>1414.23</v>
      </c>
      <c r="Y6" s="21">
        <f>IF(Y7="",NA(),Y7)</f>
        <v>140.61000000000001</v>
      </c>
      <c r="Z6" s="21">
        <f t="shared" ref="Z6:AH6" si="4">IF(Z7="",NA(),Z7)</f>
        <v>125.76</v>
      </c>
      <c r="AA6" s="21">
        <f t="shared" si="4"/>
        <v>117.65</v>
      </c>
      <c r="AB6" s="21">
        <f t="shared" si="4"/>
        <v>117.57</v>
      </c>
      <c r="AC6" s="21">
        <f t="shared" si="4"/>
        <v>123.59</v>
      </c>
      <c r="AD6" s="21">
        <f t="shared" si="4"/>
        <v>102.13</v>
      </c>
      <c r="AE6" s="21">
        <f t="shared" si="4"/>
        <v>101.72</v>
      </c>
      <c r="AF6" s="21">
        <f t="shared" si="4"/>
        <v>102.73</v>
      </c>
      <c r="AG6" s="21">
        <f t="shared" si="4"/>
        <v>105.78</v>
      </c>
      <c r="AH6" s="21">
        <f t="shared" si="4"/>
        <v>106.09</v>
      </c>
      <c r="AI6" s="20" t="str">
        <f>IF(AI7="","",IF(AI7="-","【-】","【"&amp;SUBSTITUTE(TEXT(AI7,"#,##0.00"),"-","△")&amp;"】"))</f>
        <v>【105.35】</v>
      </c>
      <c r="AJ6" s="21">
        <f>IF(AJ7="",NA(),AJ7)</f>
        <v>311.77</v>
      </c>
      <c r="AK6" s="21">
        <f t="shared" ref="AK6:AS6" si="5">IF(AK7="",NA(),AK7)</f>
        <v>275.94</v>
      </c>
      <c r="AL6" s="21">
        <f t="shared" si="5"/>
        <v>198.33</v>
      </c>
      <c r="AM6" s="21">
        <f t="shared" si="5"/>
        <v>129.86000000000001</v>
      </c>
      <c r="AN6" s="21">
        <f t="shared" si="5"/>
        <v>58.49</v>
      </c>
      <c r="AO6" s="21">
        <f t="shared" si="5"/>
        <v>109.51</v>
      </c>
      <c r="AP6" s="21">
        <f t="shared" si="5"/>
        <v>112.88</v>
      </c>
      <c r="AQ6" s="21">
        <f t="shared" si="5"/>
        <v>94.97</v>
      </c>
      <c r="AR6" s="21">
        <f t="shared" si="5"/>
        <v>63.96</v>
      </c>
      <c r="AS6" s="21">
        <f t="shared" si="5"/>
        <v>69.42</v>
      </c>
      <c r="AT6" s="20" t="str">
        <f>IF(AT7="","",IF(AT7="-","【-】","【"&amp;SUBSTITUTE(TEXT(AT7,"#,##0.00"),"-","△")&amp;"】"))</f>
        <v>【63.89】</v>
      </c>
      <c r="AU6" s="21">
        <f>IF(AU7="",NA(),AU7)</f>
        <v>77.02</v>
      </c>
      <c r="AV6" s="21">
        <f t="shared" ref="AV6:BD6" si="6">IF(AV7="",NA(),AV7)</f>
        <v>88.65</v>
      </c>
      <c r="AW6" s="21">
        <f t="shared" si="6"/>
        <v>82.21</v>
      </c>
      <c r="AX6" s="21">
        <f t="shared" si="6"/>
        <v>81.92</v>
      </c>
      <c r="AY6" s="21">
        <f t="shared" si="6"/>
        <v>76.260000000000005</v>
      </c>
      <c r="AZ6" s="21">
        <f t="shared" si="6"/>
        <v>47.44</v>
      </c>
      <c r="BA6" s="21">
        <f t="shared" si="6"/>
        <v>49.18</v>
      </c>
      <c r="BB6" s="21">
        <f t="shared" si="6"/>
        <v>47.72</v>
      </c>
      <c r="BC6" s="21">
        <f t="shared" si="6"/>
        <v>44.24</v>
      </c>
      <c r="BD6" s="21">
        <f t="shared" si="6"/>
        <v>43.07</v>
      </c>
      <c r="BE6" s="20" t="str">
        <f>IF(BE7="","",IF(BE7="-","【-】","【"&amp;SUBSTITUTE(TEXT(BE7,"#,##0.00"),"-","△")&amp;"】"))</f>
        <v>【44.07】</v>
      </c>
      <c r="BF6" s="21">
        <f>IF(BF7="",NA(),BF7)</f>
        <v>1031.02</v>
      </c>
      <c r="BG6" s="21">
        <f t="shared" ref="BG6:BO6" si="7">IF(BG7="",NA(),BG7)</f>
        <v>1236.04</v>
      </c>
      <c r="BH6" s="21">
        <f t="shared" si="7"/>
        <v>1013.11</v>
      </c>
      <c r="BI6" s="21">
        <f t="shared" si="7"/>
        <v>944.87</v>
      </c>
      <c r="BJ6" s="21">
        <f t="shared" si="7"/>
        <v>911.71</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144.28</v>
      </c>
      <c r="BR6" s="21">
        <f t="shared" ref="BR6:BZ6" si="8">IF(BR7="",NA(),BR7)</f>
        <v>58.12</v>
      </c>
      <c r="BS6" s="21">
        <f t="shared" si="8"/>
        <v>77.739999999999995</v>
      </c>
      <c r="BT6" s="21">
        <f t="shared" si="8"/>
        <v>51.16</v>
      </c>
      <c r="BU6" s="21">
        <f t="shared" si="8"/>
        <v>114.93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129.47999999999999</v>
      </c>
      <c r="CC6" s="21">
        <f t="shared" ref="CC6:CK6" si="9">IF(CC7="",NA(),CC7)</f>
        <v>322.73</v>
      </c>
      <c r="CD6" s="21">
        <f t="shared" si="9"/>
        <v>240.58</v>
      </c>
      <c r="CE6" s="21">
        <f t="shared" si="9"/>
        <v>359.87</v>
      </c>
      <c r="CF6" s="21">
        <f t="shared" si="9"/>
        <v>161.1</v>
      </c>
      <c r="CG6" s="21">
        <f t="shared" si="9"/>
        <v>221.81</v>
      </c>
      <c r="CH6" s="21">
        <f t="shared" si="9"/>
        <v>230.02</v>
      </c>
      <c r="CI6" s="21">
        <f t="shared" si="9"/>
        <v>228.47</v>
      </c>
      <c r="CJ6" s="21">
        <f t="shared" si="9"/>
        <v>224.88</v>
      </c>
      <c r="CK6" s="21">
        <f t="shared" si="9"/>
        <v>228.64</v>
      </c>
      <c r="CL6" s="20" t="str">
        <f>IF(CL7="","",IF(CL7="-","【-】","【"&amp;SUBSTITUTE(TEXT(CL7,"#,##0.00"),"-","△")&amp;"】"))</f>
        <v>【216.39】</v>
      </c>
      <c r="CM6" s="21">
        <f>IF(CM7="",NA(),CM7)</f>
        <v>48.32</v>
      </c>
      <c r="CN6" s="21">
        <f t="shared" ref="CN6:CV6" si="10">IF(CN7="",NA(),CN7)</f>
        <v>47.13</v>
      </c>
      <c r="CO6" s="21">
        <f t="shared" si="10"/>
        <v>56.66</v>
      </c>
      <c r="CP6" s="21">
        <f t="shared" si="10"/>
        <v>55.1</v>
      </c>
      <c r="CQ6" s="21">
        <f t="shared" si="10"/>
        <v>51.86</v>
      </c>
      <c r="CR6" s="21">
        <f t="shared" si="10"/>
        <v>43.36</v>
      </c>
      <c r="CS6" s="21">
        <f t="shared" si="10"/>
        <v>42.56</v>
      </c>
      <c r="CT6" s="21">
        <f t="shared" si="10"/>
        <v>42.47</v>
      </c>
      <c r="CU6" s="21">
        <f t="shared" si="10"/>
        <v>42.4</v>
      </c>
      <c r="CV6" s="21">
        <f t="shared" si="10"/>
        <v>42.28</v>
      </c>
      <c r="CW6" s="20" t="str">
        <f>IF(CW7="","",IF(CW7="-","【-】","【"&amp;SUBSTITUTE(TEXT(CW7,"#,##0.00"),"-","△")&amp;"】"))</f>
        <v>【42.57】</v>
      </c>
      <c r="CX6" s="21">
        <f>IF(CX7="",NA(),CX7)</f>
        <v>99.04</v>
      </c>
      <c r="CY6" s="21">
        <f t="shared" ref="CY6:DG6" si="11">IF(CY7="",NA(),CY7)</f>
        <v>97.98</v>
      </c>
      <c r="CZ6" s="21">
        <f t="shared" si="11"/>
        <v>98.79</v>
      </c>
      <c r="DA6" s="21">
        <f t="shared" si="11"/>
        <v>98.8</v>
      </c>
      <c r="DB6" s="21">
        <f t="shared" si="11"/>
        <v>98.81</v>
      </c>
      <c r="DC6" s="21">
        <f t="shared" si="11"/>
        <v>83.06</v>
      </c>
      <c r="DD6" s="21">
        <f t="shared" si="11"/>
        <v>83.32</v>
      </c>
      <c r="DE6" s="21">
        <f t="shared" si="11"/>
        <v>83.75</v>
      </c>
      <c r="DF6" s="21">
        <f t="shared" si="11"/>
        <v>84.19</v>
      </c>
      <c r="DG6" s="21">
        <f t="shared" si="11"/>
        <v>84.34</v>
      </c>
      <c r="DH6" s="20" t="str">
        <f>IF(DH7="","",IF(DH7="-","【-】","【"&amp;SUBSTITUTE(TEXT(DH7,"#,##0.00"),"-","△")&amp;"】"))</f>
        <v>【85.24】</v>
      </c>
      <c r="DI6" s="21">
        <f>IF(DI7="",NA(),DI7)</f>
        <v>19.989999999999998</v>
      </c>
      <c r="DJ6" s="21">
        <f t="shared" ref="DJ6:DR6" si="12">IF(DJ7="",NA(),DJ7)</f>
        <v>21.37</v>
      </c>
      <c r="DK6" s="21">
        <f t="shared" si="12"/>
        <v>23.09</v>
      </c>
      <c r="DL6" s="21">
        <f t="shared" si="12"/>
        <v>25.37</v>
      </c>
      <c r="DM6" s="21">
        <f t="shared" si="12"/>
        <v>27.68</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43621</v>
      </c>
      <c r="D7" s="23">
        <v>46</v>
      </c>
      <c r="E7" s="23">
        <v>17</v>
      </c>
      <c r="F7" s="23">
        <v>4</v>
      </c>
      <c r="G7" s="23">
        <v>0</v>
      </c>
      <c r="H7" s="23" t="s">
        <v>96</v>
      </c>
      <c r="I7" s="23" t="s">
        <v>97</v>
      </c>
      <c r="J7" s="23" t="s">
        <v>98</v>
      </c>
      <c r="K7" s="23" t="s">
        <v>99</v>
      </c>
      <c r="L7" s="23" t="s">
        <v>100</v>
      </c>
      <c r="M7" s="23" t="s">
        <v>101</v>
      </c>
      <c r="N7" s="24" t="s">
        <v>102</v>
      </c>
      <c r="O7" s="24">
        <v>61.02</v>
      </c>
      <c r="P7" s="24">
        <v>58.43</v>
      </c>
      <c r="Q7" s="24">
        <v>70.819999999999993</v>
      </c>
      <c r="R7" s="24">
        <v>3652</v>
      </c>
      <c r="S7" s="24">
        <v>11945</v>
      </c>
      <c r="T7" s="24">
        <v>64.58</v>
      </c>
      <c r="U7" s="24">
        <v>184.96</v>
      </c>
      <c r="V7" s="24">
        <v>6958</v>
      </c>
      <c r="W7" s="24">
        <v>4.92</v>
      </c>
      <c r="X7" s="24">
        <v>1414.23</v>
      </c>
      <c r="Y7" s="24">
        <v>140.61000000000001</v>
      </c>
      <c r="Z7" s="24">
        <v>125.76</v>
      </c>
      <c r="AA7" s="24">
        <v>117.65</v>
      </c>
      <c r="AB7" s="24">
        <v>117.57</v>
      </c>
      <c r="AC7" s="24">
        <v>123.59</v>
      </c>
      <c r="AD7" s="24">
        <v>102.13</v>
      </c>
      <c r="AE7" s="24">
        <v>101.72</v>
      </c>
      <c r="AF7" s="24">
        <v>102.73</v>
      </c>
      <c r="AG7" s="24">
        <v>105.78</v>
      </c>
      <c r="AH7" s="24">
        <v>106.09</v>
      </c>
      <c r="AI7" s="24">
        <v>105.35</v>
      </c>
      <c r="AJ7" s="24">
        <v>311.77</v>
      </c>
      <c r="AK7" s="24">
        <v>275.94</v>
      </c>
      <c r="AL7" s="24">
        <v>198.33</v>
      </c>
      <c r="AM7" s="24">
        <v>129.86000000000001</v>
      </c>
      <c r="AN7" s="24">
        <v>58.49</v>
      </c>
      <c r="AO7" s="24">
        <v>109.51</v>
      </c>
      <c r="AP7" s="24">
        <v>112.88</v>
      </c>
      <c r="AQ7" s="24">
        <v>94.97</v>
      </c>
      <c r="AR7" s="24">
        <v>63.96</v>
      </c>
      <c r="AS7" s="24">
        <v>69.42</v>
      </c>
      <c r="AT7" s="24">
        <v>63.89</v>
      </c>
      <c r="AU7" s="24">
        <v>77.02</v>
      </c>
      <c r="AV7" s="24">
        <v>88.65</v>
      </c>
      <c r="AW7" s="24">
        <v>82.21</v>
      </c>
      <c r="AX7" s="24">
        <v>81.92</v>
      </c>
      <c r="AY7" s="24">
        <v>76.260000000000005</v>
      </c>
      <c r="AZ7" s="24">
        <v>47.44</v>
      </c>
      <c r="BA7" s="24">
        <v>49.18</v>
      </c>
      <c r="BB7" s="24">
        <v>47.72</v>
      </c>
      <c r="BC7" s="24">
        <v>44.24</v>
      </c>
      <c r="BD7" s="24">
        <v>43.07</v>
      </c>
      <c r="BE7" s="24">
        <v>44.07</v>
      </c>
      <c r="BF7" s="24">
        <v>1031.02</v>
      </c>
      <c r="BG7" s="24">
        <v>1236.04</v>
      </c>
      <c r="BH7" s="24">
        <v>1013.11</v>
      </c>
      <c r="BI7" s="24">
        <v>944.87</v>
      </c>
      <c r="BJ7" s="24">
        <v>911.71</v>
      </c>
      <c r="BK7" s="24">
        <v>1243.71</v>
      </c>
      <c r="BL7" s="24">
        <v>1194.1500000000001</v>
      </c>
      <c r="BM7" s="24">
        <v>1206.79</v>
      </c>
      <c r="BN7" s="24">
        <v>1258.43</v>
      </c>
      <c r="BO7" s="24">
        <v>1163.75</v>
      </c>
      <c r="BP7" s="24">
        <v>1201.79</v>
      </c>
      <c r="BQ7" s="24">
        <v>144.28</v>
      </c>
      <c r="BR7" s="24">
        <v>58.12</v>
      </c>
      <c r="BS7" s="24">
        <v>77.739999999999995</v>
      </c>
      <c r="BT7" s="24">
        <v>51.16</v>
      </c>
      <c r="BU7" s="24">
        <v>114.93</v>
      </c>
      <c r="BV7" s="24">
        <v>74.3</v>
      </c>
      <c r="BW7" s="24">
        <v>72.260000000000005</v>
      </c>
      <c r="BX7" s="24">
        <v>71.84</v>
      </c>
      <c r="BY7" s="24">
        <v>73.36</v>
      </c>
      <c r="BZ7" s="24">
        <v>72.599999999999994</v>
      </c>
      <c r="CA7" s="24">
        <v>75.31</v>
      </c>
      <c r="CB7" s="24">
        <v>129.47999999999999</v>
      </c>
      <c r="CC7" s="24">
        <v>322.73</v>
      </c>
      <c r="CD7" s="24">
        <v>240.58</v>
      </c>
      <c r="CE7" s="24">
        <v>359.87</v>
      </c>
      <c r="CF7" s="24">
        <v>161.1</v>
      </c>
      <c r="CG7" s="24">
        <v>221.81</v>
      </c>
      <c r="CH7" s="24">
        <v>230.02</v>
      </c>
      <c r="CI7" s="24">
        <v>228.47</v>
      </c>
      <c r="CJ7" s="24">
        <v>224.88</v>
      </c>
      <c r="CK7" s="24">
        <v>228.64</v>
      </c>
      <c r="CL7" s="24">
        <v>216.39</v>
      </c>
      <c r="CM7" s="24">
        <v>48.32</v>
      </c>
      <c r="CN7" s="24">
        <v>47.13</v>
      </c>
      <c r="CO7" s="24">
        <v>56.66</v>
      </c>
      <c r="CP7" s="24">
        <v>55.1</v>
      </c>
      <c r="CQ7" s="24">
        <v>51.86</v>
      </c>
      <c r="CR7" s="24">
        <v>43.36</v>
      </c>
      <c r="CS7" s="24">
        <v>42.56</v>
      </c>
      <c r="CT7" s="24">
        <v>42.47</v>
      </c>
      <c r="CU7" s="24">
        <v>42.4</v>
      </c>
      <c r="CV7" s="24">
        <v>42.28</v>
      </c>
      <c r="CW7" s="24">
        <v>42.57</v>
      </c>
      <c r="CX7" s="24">
        <v>99.04</v>
      </c>
      <c r="CY7" s="24">
        <v>97.98</v>
      </c>
      <c r="CZ7" s="24">
        <v>98.79</v>
      </c>
      <c r="DA7" s="24">
        <v>98.8</v>
      </c>
      <c r="DB7" s="24">
        <v>98.81</v>
      </c>
      <c r="DC7" s="24">
        <v>83.06</v>
      </c>
      <c r="DD7" s="24">
        <v>83.32</v>
      </c>
      <c r="DE7" s="24">
        <v>83.75</v>
      </c>
      <c r="DF7" s="24">
        <v>84.19</v>
      </c>
      <c r="DG7" s="24">
        <v>84.34</v>
      </c>
      <c r="DH7" s="24">
        <v>85.24</v>
      </c>
      <c r="DI7" s="24">
        <v>19.989999999999998</v>
      </c>
      <c r="DJ7" s="24">
        <v>21.37</v>
      </c>
      <c r="DK7" s="24">
        <v>23.09</v>
      </c>
      <c r="DL7" s="24">
        <v>25.37</v>
      </c>
      <c r="DM7" s="24">
        <v>27.68</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2023-02-09T00:41:07Z</cp:lastPrinted>
  <dcterms:created xsi:type="dcterms:W3CDTF">2022-12-01T01:25:59Z</dcterms:created>
  <dcterms:modified xsi:type="dcterms:W3CDTF">2023-02-09T01:15:15Z</dcterms:modified>
  <cp:category/>
</cp:coreProperties>
</file>