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filesv\18_上下水道事業所\02 庶務班\080_各種調査関係\11_国・県\R5\R060118_ 【宮城県市町村課】公営企業に係る経営比較分析表（令和４年度決算）の分析等について(依頼）（2.2〆）\02　回答\02　2回目（県指摘修正）\"/>
    </mc:Choice>
  </mc:AlternateContent>
  <xr:revisionPtr revIDLastSave="0" documentId="13_ncr:1_{B6187A04-2277-4E9F-96FA-7C21FC7F07A2}" xr6:coauthVersionLast="47" xr6:coauthVersionMax="47" xr10:uidLastSave="{00000000-0000-0000-0000-000000000000}"/>
  <workbookProtection workbookAlgorithmName="SHA-512" workbookHashValue="n4Ie0KaOql/Z4j2tGDDojxUA2/fRXTv7ODE+dVrj9ld3upyiRKPmX2lnbf5vDcX3roxQ3nJ+SMhpytcHJOqCDA==" workbookSaltValue="08WpIAh1LKAYUI/hZZEcU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W10" i="4"/>
  <c r="P10" i="4"/>
  <c r="I10" i="4"/>
  <c r="BB8" i="4"/>
  <c r="AD8" i="4"/>
  <c r="W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<sst xmlns="http://schemas.openxmlformats.org/spreadsheetml/2006/main" count="231" uniqueCount="116">
  <si>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</si>
  <si>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</si>
  <si>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</si>
  <si>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</si>
  <si>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</si>
  <si>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</si>
  <si>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</si>
  <si>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</si>
  <si>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</si>
  <si>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</si>
  <si>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</si>
  <si>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</si>
  <si>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</si>
  <si>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</si>
  <si>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</si>
  <si>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</si>
  <si>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</si>
  <si>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</si>
  <si>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</si>
  <si>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</si>
  <si>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</si>
  <si>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</si>
  <si>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</si>
  <si>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</si>
  <si>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</si>
  <si>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</si>
  <si>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</si>
  <si>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</si>
  <si>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</si>
  <si>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</si>
  <si>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</si>
  <si>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</si>
  <si>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</si>
  <si>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</si>
  <si>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</si>
  <si>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</si>
  <si>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</si>
  <si>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</si>
  <si>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</si>
  <si>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</si>
  <si>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</si>
  <si>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</si>
  <si>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</si>
  <si>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</si>
  <si>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</si>
  <si>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</si>
  <si>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</si>
  <si>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</si>
  <si>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</si>
  <si>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</si>
  <si>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</si>
  <si>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</si>
  <si>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</si>
  <si>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</si>
  <si>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</si>
  <si>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</si>
  <si>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</si>
  <si>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</si>
  <si>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</si>
  <si>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</si>
  <si>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</si>
  <si>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</si>
  <si>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</si>
  <si>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</si>
  <si>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</si>
  <si>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</si>
  <si>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</si>
  <si>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</si>
  <si>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</si>
  <si>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</si>
  <si>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</si>
  <si>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</si>
  <si>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</si>
  <si>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</si>
  <si>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</si>
  <si>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</si>
  <si>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</si>
  <si>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</si>
  <si>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</si>
  <si>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</si>
  <si>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</si>
  <si>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</si>
  <si>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</si>
  <si>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</si>
  <si>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</si>
  <si>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</si>
  <si>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</si>
  <si>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</si>
  <si>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</si>
  <si>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</si>
  <si>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</si>
  <si>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</si>
  <si>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</si>
  <si>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</si>
  <si>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</si>
  <si>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</si>
  <si>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</si>
  <si>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</si>
  <si>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</si>
  <si>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</si>
  <si>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</si>
  <si>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</si>
  <si>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</si>
  <si>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</si>
  <si>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</si>
  <si>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</si>
  <si>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</si>
  <si>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</si>
  <si>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</si>
  <si>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</si>
  <si>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</si>
  <si>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</si>
  <si>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</si>
  <si>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増加傾向にあり施設の老朽化が進んでいる状況にある。今後も経営状況を的確に把握した上で、ストックマネジメントに基づく改築・更新事業を検討し計画的な整備を行っていく。
　なお、管渠老朽化率及び管渠改善率は、東日本大震災による管渠復旧・復興事業の整備から年数が経過していないため発生していない。</t>
    <phoneticPr fontId="4"/>
  </si>
  <si>
    <t>　経営については、黒字ではあるが、経費回収率が示すとおり、年度によって使用料以外の収入の増減に大きく依存している状況である。
　今後の取組として、安定した経営の確保に努めるため、ストックマネジメントに基づく改築・更新事業を検討し、事業の平準化を行うことで、更なるコスト削減を図っていく。</t>
    <phoneticPr fontId="4"/>
  </si>
  <si>
    <t xml:space="preserve">　経常収支比率は平均値を上回り、単年度収支は黒字となっている。
　累積欠損金比率は、平成27年度以降、東日本大震災で被災した管渠等の撤去に係る資産減耗費増加の影響を受けていたが、純利益により年々減少し、当年度は皆減となった。
　流動比率は、施設等建設に係る企業債償還金により流動負債が上回っている。今後は、償還が進み、負債は減少していくと見込んでいる。
　企業債残高対事業規模比率においては、平均値を下回っているが、今後の管渠や施設等更新を踏まえ、適正な企業債の借入を行うことが重要視される。
　経費回収率は、令和3年2月13日及び令和4年3月16日に発生した福島県沖を震源とする地震による影響で、修繕費が増加したことなどにより、100％を下回った。
　施設利用率及び水洗化率は、例年平均値を上回っているが、人口減少により使用料収入の増加は見込めない状況にあることから、適切な施設管理等を維持する必要がある。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</si>
</sst>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7C-4E63-92E9-64D7A8ACB8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AF7C-4E63-92E9-64D7A8ACB8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47.13</c:v>
                </c:pt>
                <c:pt idx="1">
                  <c:v>56.66</c:v>
                </c:pt>
                <c:pt idx="2">
                  <c:v>55.1</c:v>
                </c:pt>
                <c:pt idx="3">
                  <c:v>51.86</c:v>
                </c:pt>
                <c:pt idx="4">
                  <c:v>47.8</c:v>
                </c:pt>
              </c:numCache>
            </c:numRef>
          </c:val>
          <c:extLst>
            <c:ext xmlns:c16="http://schemas.microsoft.com/office/drawing/2014/chart" uri="{C3380CC4-5D6E-409C-BE32-E72D297353CC}">
              <c16:uniqueId val="{00000000-2FEF-4136-9A24-86BCBE2466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2FEF-4136-9A24-86BCBE2466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97.98</c:v>
                </c:pt>
                <c:pt idx="1">
                  <c:v>98.79</c:v>
                </c:pt>
                <c:pt idx="2">
                  <c:v>98.8</c:v>
                </c:pt>
                <c:pt idx="3">
                  <c:v>98.81</c:v>
                </c:pt>
                <c:pt idx="4">
                  <c:v>98.94</c:v>
                </c:pt>
              </c:numCache>
            </c:numRef>
          </c:val>
          <c:extLst>
            <c:ext xmlns:c16="http://schemas.microsoft.com/office/drawing/2014/chart" uri="{C3380CC4-5D6E-409C-BE32-E72D297353CC}">
              <c16:uniqueId val="{00000000-8A0E-4147-AAC7-26E696C193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8A0E-4147-AAC7-26E696C193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125.76</c:v>
                </c:pt>
                <c:pt idx="1">
                  <c:v>117.65</c:v>
                </c:pt>
                <c:pt idx="2">
                  <c:v>117.57</c:v>
                </c:pt>
                <c:pt idx="3">
                  <c:v>123.59</c:v>
                </c:pt>
                <c:pt idx="4">
                  <c:v>127.86</c:v>
                </c:pt>
              </c:numCache>
            </c:numRef>
          </c:val>
          <c:extLst>
            <c:ext xmlns:c16="http://schemas.microsoft.com/office/drawing/2014/chart" uri="{C3380CC4-5D6E-409C-BE32-E72D297353CC}">
              <c16:uniqueId val="{00000000-CB25-4FB2-A0C7-E45716B67B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CB25-4FB2-A0C7-E45716B67B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21.37</c:v>
                </c:pt>
                <c:pt idx="1">
                  <c:v>23.09</c:v>
                </c:pt>
                <c:pt idx="2">
                  <c:v>25.37</c:v>
                </c:pt>
                <c:pt idx="3">
                  <c:v>27.68</c:v>
                </c:pt>
                <c:pt idx="4">
                  <c:v>30.18</c:v>
                </c:pt>
              </c:numCache>
            </c:numRef>
          </c:val>
          <c:extLst>
            <c:ext xmlns:c16="http://schemas.microsoft.com/office/drawing/2014/chart" uri="{C3380CC4-5D6E-409C-BE32-E72D297353CC}">
              <c16:uniqueId val="{00000000-8BB8-45C7-A11C-0F5793D7B2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8BB8-45C7-A11C-0F5793D7B2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5B-463F-9F3C-2F5C3526D2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A15B-463F-9F3C-2F5C3526D2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275.94</c:v>
                </c:pt>
                <c:pt idx="1">
                  <c:v>198.33</c:v>
                </c:pt>
                <c:pt idx="2">
                  <c:v>129.86000000000001</c:v>
                </c:pt>
                <c:pt idx="3">
                  <c:v>58.49</c:v>
                </c:pt>
                <c:pt idx="4" formatCode="#,##0.00;&quot;△&quot;#,##0.00">
                  <c:v>0</c:v>
                </c:pt>
              </c:numCache>
            </c:numRef>
          </c:val>
          <c:extLst>
            <c:ext xmlns:c16="http://schemas.microsoft.com/office/drawing/2014/chart" uri="{C3380CC4-5D6E-409C-BE32-E72D297353CC}">
              <c16:uniqueId val="{00000000-885A-460E-9F02-10161F08CE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885A-460E-9F02-10161F08CE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88.65</c:v>
                </c:pt>
                <c:pt idx="1">
                  <c:v>82.21</c:v>
                </c:pt>
                <c:pt idx="2">
                  <c:v>81.92</c:v>
                </c:pt>
                <c:pt idx="3">
                  <c:v>76.260000000000005</c:v>
                </c:pt>
                <c:pt idx="4">
                  <c:v>84.13</c:v>
                </c:pt>
              </c:numCache>
            </c:numRef>
          </c:val>
          <c:extLst>
            <c:ext xmlns:c16="http://schemas.microsoft.com/office/drawing/2014/chart" uri="{C3380CC4-5D6E-409C-BE32-E72D297353CC}">
              <c16:uniqueId val="{00000000-8C24-48A2-AA04-08E1CA3C5E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8C24-48A2-AA04-08E1CA3C5E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1236.04</c:v>
                </c:pt>
                <c:pt idx="1">
                  <c:v>1013.11</c:v>
                </c:pt>
                <c:pt idx="2">
                  <c:v>944.87</c:v>
                </c:pt>
                <c:pt idx="3">
                  <c:v>911.71</c:v>
                </c:pt>
                <c:pt idx="4">
                  <c:v>811.05</c:v>
                </c:pt>
              </c:numCache>
            </c:numRef>
          </c:val>
          <c:extLst>
            <c:ext xmlns:c16="http://schemas.microsoft.com/office/drawing/2014/chart" uri="{C3380CC4-5D6E-409C-BE32-E72D297353CC}">
              <c16:uniqueId val="{00000000-8A49-4263-A03A-855FB6BB7D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8A49-4263-A03A-855FB6BB7D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58.12</c:v>
                </c:pt>
                <c:pt idx="1">
                  <c:v>77.739999999999995</c:v>
                </c:pt>
                <c:pt idx="2">
                  <c:v>51.16</c:v>
                </c:pt>
                <c:pt idx="3">
                  <c:v>114.93</c:v>
                </c:pt>
                <c:pt idx="4">
                  <c:v>98.1</c:v>
                </c:pt>
              </c:numCache>
            </c:numRef>
          </c:val>
          <c:extLst>
            <c:ext xmlns:c16="http://schemas.microsoft.com/office/drawing/2014/chart" uri="{C3380CC4-5D6E-409C-BE32-E72D297353CC}">
              <c16:uniqueId val="{00000000-F0A6-4EE3-9EB5-2355E98F86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F0A6-4EE3-9EB5-2355E98F86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322.73</c:v>
                </c:pt>
                <c:pt idx="1">
                  <c:v>240.58</c:v>
                </c:pt>
                <c:pt idx="2">
                  <c:v>359.87</c:v>
                </c:pt>
                <c:pt idx="3">
                  <c:v>161.1</c:v>
                </c:pt>
                <c:pt idx="4">
                  <c:v>192.77</c:v>
                </c:pt>
              </c:numCache>
            </c:numRef>
          </c:val>
          <c:extLst>
            <c:ext xmlns:c16="http://schemas.microsoft.com/office/drawing/2014/chart" uri="{C3380CC4-5D6E-409C-BE32-E72D297353CC}">
              <c16:uniqueId val="{00000000-A05E-4515-AAFC-6E3FF25349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A05E-4515-AAFC-6E3FF25349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0" zoomScale="85" zoomScaleNormal="85" workbookViewId="0">
      <selection activeCell="CD33" sqref="CD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山元町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11726</v>
      </c>
      <c r="AM8" s="46"/>
      <c r="AN8" s="46"/>
      <c r="AO8" s="46"/>
      <c r="AP8" s="46"/>
      <c r="AQ8" s="46"/>
      <c r="AR8" s="46"/>
      <c r="AS8" s="46"/>
      <c r="AT8" s="45">
        <f>データ!T6</f>
        <v>64.58</v>
      </c>
      <c r="AU8" s="45"/>
      <c r="AV8" s="45"/>
      <c r="AW8" s="45"/>
      <c r="AX8" s="45"/>
      <c r="AY8" s="45"/>
      <c r="AZ8" s="45"/>
      <c r="BA8" s="45"/>
      <c r="BB8" s="45">
        <f>データ!U6</f>
        <v>181.57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62</v>
      </c>
      <c r="J10" s="45"/>
      <c r="K10" s="45"/>
      <c r="L10" s="45"/>
      <c r="M10" s="45"/>
      <c r="N10" s="45"/>
      <c r="O10" s="45"/>
      <c r="P10" s="45">
        <f>データ!P6</f>
        <v>59.2</v>
      </c>
      <c r="Q10" s="45"/>
      <c r="R10" s="45"/>
      <c r="S10" s="45"/>
      <c r="T10" s="45"/>
      <c r="U10" s="45"/>
      <c r="V10" s="45"/>
      <c r="W10" s="45">
        <f>データ!Q6</f>
        <v>71.98</v>
      </c>
      <c r="X10" s="45"/>
      <c r="Y10" s="45"/>
      <c r="Z10" s="45"/>
      <c r="AA10" s="45"/>
      <c r="AB10" s="45"/>
      <c r="AC10" s="45"/>
      <c r="AD10" s="46">
        <f>データ!R6</f>
        <v>3652</v>
      </c>
      <c r="AE10" s="46"/>
      <c r="AF10" s="46"/>
      <c r="AG10" s="46"/>
      <c r="AH10" s="46"/>
      <c r="AI10" s="46"/>
      <c r="AJ10" s="46"/>
      <c r="AK10" s="2"/>
      <c r="AL10" s="46">
        <f>データ!V6</f>
        <v>6913</v>
      </c>
      <c r="AM10" s="46"/>
      <c r="AN10" s="46"/>
      <c r="AO10" s="46"/>
      <c r="AP10" s="46"/>
      <c r="AQ10" s="46"/>
      <c r="AR10" s="46"/>
      <c r="AS10" s="46"/>
      <c r="AT10" s="45">
        <f>データ!W6</f>
        <v>4.92</v>
      </c>
      <c r="AU10" s="45"/>
      <c r="AV10" s="45"/>
      <c r="AW10" s="45"/>
      <c r="AX10" s="45"/>
      <c r="AY10" s="45"/>
      <c r="AZ10" s="45"/>
      <c r="BA10" s="45"/>
      <c r="BB10" s="45">
        <f>データ!X6</f>
        <v>1405.08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bvQ/xPH+J2JnDmBvqisFf6k/gzczDfd+poyaKUz3NdtyV9qFTYjdfr175V8hKjWAPzAaj6DhKekCbxO5GhXw/g==" saltValue="A1Mlayfc85KaUvLcl88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43621</v>
      </c>
      <c r="D6" s="19">
        <f t="shared" si="3"/>
        <v>46</v>
      </c>
      <c r="E6" s="19">
        <f t="shared" si="3"/>
        <v>17</v>
      </c>
      <c r="F6" s="19">
        <f t="shared" si="3"/>
        <v>4</v>
      </c>
      <c r="G6" s="19">
        <f t="shared" si="3"/>
        <v>0</v>
      </c>
      <c r="H6" s="19" t="str">
        <f t="shared" si="3"/>
        <v>宮城県　山元町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62</v>
      </c>
      <c r="P6" s="20">
        <f t="shared" si="3"/>
        <v>59.2</v>
      </c>
      <c r="Q6" s="20">
        <f t="shared" si="3"/>
        <v>71.98</v>
      </c>
      <c r="R6" s="20">
        <f t="shared" si="3"/>
        <v>3652</v>
      </c>
      <c r="S6" s="20">
        <f t="shared" si="3"/>
        <v>11726</v>
      </c>
      <c r="T6" s="20">
        <f t="shared" si="3"/>
        <v>64.58</v>
      </c>
      <c r="U6" s="20">
        <f t="shared" si="3"/>
        <v>181.57</v>
      </c>
      <c r="V6" s="20">
        <f t="shared" si="3"/>
        <v>6913</v>
      </c>
      <c r="W6" s="20">
        <f t="shared" si="3"/>
        <v>4.92</v>
      </c>
      <c r="X6" s="20">
        <f t="shared" si="3"/>
        <v>1405.08</v>
      </c>
      <c r="Y6" s="21">
        <f>IF(Y7="",NA(),Y7)</f>
        <v>125.76</v>
      </c>
      <c r="Z6" s="21">
        <f t="shared" ref="Z6:AH6" si="4">IF(Z7="",NA(),Z7)</f>
        <v>117.65</v>
      </c>
      <c r="AA6" s="21">
        <f t="shared" si="4"/>
        <v>117.57</v>
      </c>
      <c r="AB6" s="21">
        <f t="shared" si="4"/>
        <v>123.59</v>
      </c>
      <c r="AC6" s="21">
        <f t="shared" si="4"/>
        <v>127.86</v>
      </c>
      <c r="AD6" s="21">
        <f t="shared" si="4"/>
        <v>101.72</v>
      </c>
      <c r="AE6" s="21">
        <f t="shared" si="4"/>
        <v>102.73</v>
      </c>
      <c r="AF6" s="21">
        <f t="shared" si="4"/>
        <v>105.78</v>
      </c>
      <c r="AG6" s="21">
        <f t="shared" si="4"/>
        <v>106.09</v>
      </c>
      <c r="AH6" s="21">
        <f t="shared" si="4"/>
        <v>106.44</v>
      </c>
      <c r="AI6" s="20" t="str">
        <f>IF(AI7="","",IF(AI7="-","【-】","【"&amp;SUBSTITUTE(TEXT(AI7,"#,##0.00"),"-","△")&amp;"】"))</f>
        <v>【104.54】</v>
      </c>
      <c r="AJ6" s="21">
        <f>IF(AJ7="",NA(),AJ7)</f>
        <v>275.94</v>
      </c>
      <c r="AK6" s="21">
        <f t="shared" ref="AK6:AS6" si="5">IF(AK7="",NA(),AK7)</f>
        <v>198.33</v>
      </c>
      <c r="AL6" s="21">
        <f t="shared" si="5"/>
        <v>129.86000000000001</v>
      </c>
      <c r="AM6" s="21">
        <f t="shared" si="5"/>
        <v>58.49</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88.65</v>
      </c>
      <c r="AV6" s="21">
        <f t="shared" ref="AV6:BD6" si="6">IF(AV7="",NA(),AV7)</f>
        <v>82.21</v>
      </c>
      <c r="AW6" s="21">
        <f t="shared" si="6"/>
        <v>81.92</v>
      </c>
      <c r="AX6" s="21">
        <f t="shared" si="6"/>
        <v>76.260000000000005</v>
      </c>
      <c r="AY6" s="21">
        <f t="shared" si="6"/>
        <v>84.13</v>
      </c>
      <c r="AZ6" s="21">
        <f t="shared" si="6"/>
        <v>49.18</v>
      </c>
      <c r="BA6" s="21">
        <f t="shared" si="6"/>
        <v>47.72</v>
      </c>
      <c r="BB6" s="21">
        <f t="shared" si="6"/>
        <v>44.24</v>
      </c>
      <c r="BC6" s="21">
        <f t="shared" si="6"/>
        <v>43.07</v>
      </c>
      <c r="BD6" s="21">
        <f t="shared" si="6"/>
        <v>45.42</v>
      </c>
      <c r="BE6" s="20" t="str">
        <f>IF(BE7="","",IF(BE7="-","【-】","【"&amp;SUBSTITUTE(TEXT(BE7,"#,##0.00"),"-","△")&amp;"】"))</f>
        <v>【44.25】</v>
      </c>
      <c r="BF6" s="21">
        <f>IF(BF7="",NA(),BF7)</f>
        <v>1236.04</v>
      </c>
      <c r="BG6" s="21">
        <f t="shared" ref="BG6:BO6" si="7">IF(BG7="",NA(),BG7)</f>
        <v>1013.11</v>
      </c>
      <c r="BH6" s="21">
        <f t="shared" si="7"/>
        <v>944.87</v>
      </c>
      <c r="BI6" s="21">
        <f t="shared" si="7"/>
        <v>911.71</v>
      </c>
      <c r="BJ6" s="21">
        <f t="shared" si="7"/>
        <v>811.05</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58.12</v>
      </c>
      <c r="BR6" s="21">
        <f t="shared" ref="BR6:BZ6" si="8">IF(BR7="",NA(),BR7)</f>
        <v>77.739999999999995</v>
      </c>
      <c r="BS6" s="21">
        <f t="shared" si="8"/>
        <v>51.16</v>
      </c>
      <c r="BT6" s="21">
        <f t="shared" si="8"/>
        <v>114.93</v>
      </c>
      <c r="BU6" s="21">
        <f t="shared" si="8"/>
        <v>98.1</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322.73</v>
      </c>
      <c r="CC6" s="21">
        <f t="shared" ref="CC6:CK6" si="9">IF(CC7="",NA(),CC7)</f>
        <v>240.58</v>
      </c>
      <c r="CD6" s="21">
        <f t="shared" si="9"/>
        <v>359.87</v>
      </c>
      <c r="CE6" s="21">
        <f t="shared" si="9"/>
        <v>161.1</v>
      </c>
      <c r="CF6" s="21">
        <f t="shared" si="9"/>
        <v>192.77</v>
      </c>
      <c r="CG6" s="21">
        <f t="shared" si="9"/>
        <v>230.02</v>
      </c>
      <c r="CH6" s="21">
        <f t="shared" si="9"/>
        <v>228.47</v>
      </c>
      <c r="CI6" s="21">
        <f t="shared" si="9"/>
        <v>224.88</v>
      </c>
      <c r="CJ6" s="21">
        <f t="shared" si="9"/>
        <v>228.64</v>
      </c>
      <c r="CK6" s="21">
        <f t="shared" si="9"/>
        <v>239.46</v>
      </c>
      <c r="CL6" s="20" t="str">
        <f>IF(CL7="","",IF(CL7="-","【-】","【"&amp;SUBSTITUTE(TEXT(CL7,"#,##0.00"),"-","△")&amp;"】"))</f>
        <v>【220.62】</v>
      </c>
      <c r="CM6" s="21">
        <f>IF(CM7="",NA(),CM7)</f>
        <v>47.13</v>
      </c>
      <c r="CN6" s="21">
        <f t="shared" ref="CN6:CV6" si="10">IF(CN7="",NA(),CN7)</f>
        <v>56.66</v>
      </c>
      <c r="CO6" s="21">
        <f t="shared" si="10"/>
        <v>55.1</v>
      </c>
      <c r="CP6" s="21">
        <f t="shared" si="10"/>
        <v>51.86</v>
      </c>
      <c r="CQ6" s="21">
        <f t="shared" si="10"/>
        <v>47.8</v>
      </c>
      <c r="CR6" s="21">
        <f t="shared" si="10"/>
        <v>42.56</v>
      </c>
      <c r="CS6" s="21">
        <f t="shared" si="10"/>
        <v>42.47</v>
      </c>
      <c r="CT6" s="21">
        <f t="shared" si="10"/>
        <v>42.4</v>
      </c>
      <c r="CU6" s="21">
        <f t="shared" si="10"/>
        <v>42.28</v>
      </c>
      <c r="CV6" s="21">
        <f t="shared" si="10"/>
        <v>41.06</v>
      </c>
      <c r="CW6" s="20" t="str">
        <f>IF(CW7="","",IF(CW7="-","【-】","【"&amp;SUBSTITUTE(TEXT(CW7,"#,##0.00"),"-","△")&amp;"】"))</f>
        <v>【42.22】</v>
      </c>
      <c r="CX6" s="21">
        <f>IF(CX7="",NA(),CX7)</f>
        <v>97.98</v>
      </c>
      <c r="CY6" s="21">
        <f t="shared" ref="CY6:DG6" si="11">IF(CY7="",NA(),CY7)</f>
        <v>98.79</v>
      </c>
      <c r="CZ6" s="21">
        <f t="shared" si="11"/>
        <v>98.8</v>
      </c>
      <c r="DA6" s="21">
        <f t="shared" si="11"/>
        <v>98.81</v>
      </c>
      <c r="DB6" s="21">
        <f t="shared" si="11"/>
        <v>98.94</v>
      </c>
      <c r="DC6" s="21">
        <f t="shared" si="11"/>
        <v>83.32</v>
      </c>
      <c r="DD6" s="21">
        <f t="shared" si="11"/>
        <v>83.75</v>
      </c>
      <c r="DE6" s="21">
        <f t="shared" si="11"/>
        <v>84.19</v>
      </c>
      <c r="DF6" s="21">
        <f t="shared" si="11"/>
        <v>84.34</v>
      </c>
      <c r="DG6" s="21">
        <f t="shared" si="11"/>
        <v>84.34</v>
      </c>
      <c r="DH6" s="20" t="str">
        <f>IF(DH7="","",IF(DH7="-","【-】","【"&amp;SUBSTITUTE(TEXT(DH7,"#,##0.00"),"-","△")&amp;"】"))</f>
        <v>【85.67】</v>
      </c>
      <c r="DI6" s="21">
        <f>IF(DI7="",NA(),DI7)</f>
        <v>21.37</v>
      </c>
      <c r="DJ6" s="21">
        <f t="shared" ref="DJ6:DR6" si="12">IF(DJ7="",NA(),DJ7)</f>
        <v>23.09</v>
      </c>
      <c r="DK6" s="21">
        <f t="shared" si="12"/>
        <v>25.37</v>
      </c>
      <c r="DL6" s="21">
        <f t="shared" si="12"/>
        <v>27.68</v>
      </c>
      <c r="DM6" s="21">
        <f t="shared" si="12"/>
        <v>30.18</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43621</v>
      </c>
      <c r="D7" s="23">
        <v>46</v>
      </c>
      <c r="E7" s="23">
        <v>17</v>
      </c>
      <c r="F7" s="23">
        <v>4</v>
      </c>
      <c r="G7" s="23">
        <v>0</v>
      </c>
      <c r="H7" s="23" t="s">
        <v>96</v>
      </c>
      <c r="I7" s="23" t="s">
        <v>97</v>
      </c>
      <c r="J7" s="23" t="s">
        <v>98</v>
      </c>
      <c r="K7" s="23" t="s">
        <v>99</v>
      </c>
      <c r="L7" s="23" t="s">
        <v>100</v>
      </c>
      <c r="M7" s="23" t="s">
        <v>101</v>
      </c>
      <c r="N7" s="24" t="s">
        <v>102</v>
      </c>
      <c r="O7" s="24">
        <v>62</v>
      </c>
      <c r="P7" s="24">
        <v>59.2</v>
      </c>
      <c r="Q7" s="24">
        <v>71.98</v>
      </c>
      <c r="R7" s="24">
        <v>3652</v>
      </c>
      <c r="S7" s="24">
        <v>11726</v>
      </c>
      <c r="T7" s="24">
        <v>64.58</v>
      </c>
      <c r="U7" s="24">
        <v>181.57</v>
      </c>
      <c r="V7" s="24">
        <v>6913</v>
      </c>
      <c r="W7" s="24">
        <v>4.92</v>
      </c>
      <c r="X7" s="24">
        <v>1405.08</v>
      </c>
      <c r="Y7" s="24">
        <v>125.76</v>
      </c>
      <c r="Z7" s="24">
        <v>117.65</v>
      </c>
      <c r="AA7" s="24">
        <v>117.57</v>
      </c>
      <c r="AB7" s="24">
        <v>123.59</v>
      </c>
      <c r="AC7" s="24">
        <v>127.86</v>
      </c>
      <c r="AD7" s="24">
        <v>101.72</v>
      </c>
      <c r="AE7" s="24">
        <v>102.73</v>
      </c>
      <c r="AF7" s="24">
        <v>105.78</v>
      </c>
      <c r="AG7" s="24">
        <v>106.09</v>
      </c>
      <c r="AH7" s="24">
        <v>106.44</v>
      </c>
      <c r="AI7" s="24">
        <v>104.54</v>
      </c>
      <c r="AJ7" s="24">
        <v>275.94</v>
      </c>
      <c r="AK7" s="24">
        <v>198.33</v>
      </c>
      <c r="AL7" s="24">
        <v>129.86000000000001</v>
      </c>
      <c r="AM7" s="24">
        <v>58.49</v>
      </c>
      <c r="AN7" s="24">
        <v>0</v>
      </c>
      <c r="AO7" s="24">
        <v>112.88</v>
      </c>
      <c r="AP7" s="24">
        <v>94.97</v>
      </c>
      <c r="AQ7" s="24">
        <v>63.96</v>
      </c>
      <c r="AR7" s="24">
        <v>69.42</v>
      </c>
      <c r="AS7" s="24">
        <v>72.86</v>
      </c>
      <c r="AT7" s="24">
        <v>65.930000000000007</v>
      </c>
      <c r="AU7" s="24">
        <v>88.65</v>
      </c>
      <c r="AV7" s="24">
        <v>82.21</v>
      </c>
      <c r="AW7" s="24">
        <v>81.92</v>
      </c>
      <c r="AX7" s="24">
        <v>76.260000000000005</v>
      </c>
      <c r="AY7" s="24">
        <v>84.13</v>
      </c>
      <c r="AZ7" s="24">
        <v>49.18</v>
      </c>
      <c r="BA7" s="24">
        <v>47.72</v>
      </c>
      <c r="BB7" s="24">
        <v>44.24</v>
      </c>
      <c r="BC7" s="24">
        <v>43.07</v>
      </c>
      <c r="BD7" s="24">
        <v>45.42</v>
      </c>
      <c r="BE7" s="24">
        <v>44.25</v>
      </c>
      <c r="BF7" s="24">
        <v>1236.04</v>
      </c>
      <c r="BG7" s="24">
        <v>1013.11</v>
      </c>
      <c r="BH7" s="24">
        <v>944.87</v>
      </c>
      <c r="BI7" s="24">
        <v>911.71</v>
      </c>
      <c r="BJ7" s="24">
        <v>811.05</v>
      </c>
      <c r="BK7" s="24">
        <v>1194.1500000000001</v>
      </c>
      <c r="BL7" s="24">
        <v>1206.79</v>
      </c>
      <c r="BM7" s="24">
        <v>1258.43</v>
      </c>
      <c r="BN7" s="24">
        <v>1163.75</v>
      </c>
      <c r="BO7" s="24">
        <v>1195.47</v>
      </c>
      <c r="BP7" s="24">
        <v>1182.1099999999999</v>
      </c>
      <c r="BQ7" s="24">
        <v>58.12</v>
      </c>
      <c r="BR7" s="24">
        <v>77.739999999999995</v>
      </c>
      <c r="BS7" s="24">
        <v>51.16</v>
      </c>
      <c r="BT7" s="24">
        <v>114.93</v>
      </c>
      <c r="BU7" s="24">
        <v>98.1</v>
      </c>
      <c r="BV7" s="24">
        <v>72.260000000000005</v>
      </c>
      <c r="BW7" s="24">
        <v>71.84</v>
      </c>
      <c r="BX7" s="24">
        <v>73.36</v>
      </c>
      <c r="BY7" s="24">
        <v>72.599999999999994</v>
      </c>
      <c r="BZ7" s="24">
        <v>69.430000000000007</v>
      </c>
      <c r="CA7" s="24">
        <v>73.78</v>
      </c>
      <c r="CB7" s="24">
        <v>322.73</v>
      </c>
      <c r="CC7" s="24">
        <v>240.58</v>
      </c>
      <c r="CD7" s="24">
        <v>359.87</v>
      </c>
      <c r="CE7" s="24">
        <v>161.1</v>
      </c>
      <c r="CF7" s="24">
        <v>192.77</v>
      </c>
      <c r="CG7" s="24">
        <v>230.02</v>
      </c>
      <c r="CH7" s="24">
        <v>228.47</v>
      </c>
      <c r="CI7" s="24">
        <v>224.88</v>
      </c>
      <c r="CJ7" s="24">
        <v>228.64</v>
      </c>
      <c r="CK7" s="24">
        <v>239.46</v>
      </c>
      <c r="CL7" s="24">
        <v>220.62</v>
      </c>
      <c r="CM7" s="24">
        <v>47.13</v>
      </c>
      <c r="CN7" s="24">
        <v>56.66</v>
      </c>
      <c r="CO7" s="24">
        <v>55.1</v>
      </c>
      <c r="CP7" s="24">
        <v>51.86</v>
      </c>
      <c r="CQ7" s="24">
        <v>47.8</v>
      </c>
      <c r="CR7" s="24">
        <v>42.56</v>
      </c>
      <c r="CS7" s="24">
        <v>42.47</v>
      </c>
      <c r="CT7" s="24">
        <v>42.4</v>
      </c>
      <c r="CU7" s="24">
        <v>42.28</v>
      </c>
      <c r="CV7" s="24">
        <v>41.06</v>
      </c>
      <c r="CW7" s="24">
        <v>42.22</v>
      </c>
      <c r="CX7" s="24">
        <v>97.98</v>
      </c>
      <c r="CY7" s="24">
        <v>98.79</v>
      </c>
      <c r="CZ7" s="24">
        <v>98.8</v>
      </c>
      <c r="DA7" s="24">
        <v>98.81</v>
      </c>
      <c r="DB7" s="24">
        <v>98.94</v>
      </c>
      <c r="DC7" s="24">
        <v>83.32</v>
      </c>
      <c r="DD7" s="24">
        <v>83.75</v>
      </c>
      <c r="DE7" s="24">
        <v>84.19</v>
      </c>
      <c r="DF7" s="24">
        <v>84.34</v>
      </c>
      <c r="DG7" s="24">
        <v>84.34</v>
      </c>
      <c r="DH7" s="24">
        <v>85.67</v>
      </c>
      <c r="DI7" s="24">
        <v>21.37</v>
      </c>
      <c r="DJ7" s="24">
        <v>23.09</v>
      </c>
      <c r="DK7" s="24">
        <v>25.37</v>
      </c>
      <c r="DL7" s="24">
        <v>27.68</v>
      </c>
      <c r="DM7" s="24">
        <v>30.18</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cp:lastModifiedBy>
  <cp:lastPrinted>2024-02-06T07:38:48Z</cp:lastPrinted>
  <dcterms:created xsi:type="dcterms:W3CDTF">2023-12-12T00:53:54Z</dcterms:created>
  <dcterms:modified xsi:type="dcterms:W3CDTF">2024-02-06T07:38:48Z</dcterms:modified>
  <cp:category/>
</cp:coreProperties>
</file>