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03_企画財政課\【財政班】\財政状況資料集\【財政状況資料集】_043621_山元町_2022\03_回答\"/>
    </mc:Choice>
  </mc:AlternateContent>
  <xr:revisionPtr revIDLastSave="0" documentId="13_ncr:1_{429C314C-3082-41FF-A8C7-DD5A7F3FCC16}" xr6:coauthVersionLast="47" xr6:coauthVersionMax="47" xr10:uidLastSave="{00000000-0000-0000-0000-000000000000}"/>
  <bookViews>
    <workbookView xWindow="-120" yWindow="-120" windowWidth="19470" windowHeight="1176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2)" sheetId="18" r:id="rId13"/>
    <sheet name="データシート" sheetId="9" state="hidden" r:id="rId14"/>
  </sheets>
  <externalReferences>
    <externalReference r:id="rId15"/>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35" i="10"/>
  <c r="CO34" i="10"/>
  <c r="BW34" i="10"/>
  <c r="BW35" i="10" s="1"/>
  <c r="BW36" i="10" s="1"/>
  <c r="BW37" i="10" s="1"/>
  <c r="BW38" i="10" s="1"/>
  <c r="BW39" i="10" s="1"/>
  <c r="BW40" i="10" s="1"/>
  <c r="BE34" i="10"/>
  <c r="C34" i="10"/>
  <c r="U34" i="10" l="1"/>
  <c r="U35" i="10" s="1"/>
  <c r="U36" i="10" s="1"/>
  <c r="AM34" i="10"/>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<sst xmlns="http://schemas.openxmlformats.org/spreadsheetml/2006/main" count="1106" uniqueCount="586">
  <si>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</si>
  <si>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</si>
  <si>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</si>
  <si>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</si>
  <si>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</si>
  <si>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</si>
  <si>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</si>
  <si>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</si>
  <si>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</si>
  <si>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</si>
  <si>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</si>
  <si>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</si>
  <si>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</si>
  <si>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</si>
  <si>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</si>
  <si>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</si>
  <si>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</si>
  <si>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</si>
  <si>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</si>
  <si>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</si>
  <si>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</si>
  <si>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</si>
  <si>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</si>
  <si>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</si>
  <si>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</si>
  <si>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</si>
  <si>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</si>
  <si>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</si>
  <si>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</si>
  <si>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</si>
  <si>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</si>
  <si>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</si>
  <si>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</si>
  <si>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</si>
  <si>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</si>
  <si>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</si>
  <si>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</si>
  <si>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</si>
  <si>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</si>
  <si>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</si>
  <si>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</si>
  <si>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</si>
  <si>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</si>
  <si>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</si>
  <si>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</si>
  <si>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</si>
  <si>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</si>
  <si>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</si>
  <si>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</si>
  <si>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</si>
  <si>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</si>
  <si>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</si>
  <si>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</si>
  <si>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</si>
  <si>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</si>
  <si>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</si>
  <si>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</si>
  <si>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</si>
  <si>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</si>
  <si>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</si>
  <si>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</si>
  <si>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</si>
  <si>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</si>
  <si>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</si>
  <si>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</si>
  <si>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</si>
  <si>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</si>
  <si>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</si>
  <si>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</si>
  <si>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</si>
  <si>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</si>
  <si>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</si>
  <si>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</si>
  <si>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</si>
  <si>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</si>
  <si>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</si>
  <si>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</si>
  <si>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</si>
  <si>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</si>
  <si>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</si>
  <si>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</si>
  <si>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</si>
  <si>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</si>
  <si>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</si>
  <si>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</si>
  <si>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</si>
  <si>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</si>
  <si>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Ⅲ－１</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</si>
  <si>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</si>
  <si>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</si>
  <si>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</si>
  <si>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</si>
  <si>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</si>
  <si>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</si>
  <si>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</si>
  <si>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</si>
  <si>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</si>
  <si>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</si>
  <si>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</si>
  <si>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</si>
  <si>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山元町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</si>
  <si>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</si>
  <si>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</si>
  <si>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</si>
  <si>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</si>
  <si>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</si>
  <si>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</si>
  <si>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</si>
  <si>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</si>
  <si>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</si>
  <si>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</si>
  <si>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</si>
  <si>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</si>
  <si>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</si>
  <si>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</si>
  <si>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</si>
  <si>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</si>
  <si>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</si>
  <si>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</si>
  <si>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</si>
  <si>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</si>
  <si>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</si>
  <si>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</si>
  <si>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</si>
  <si>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</si>
  <si>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</si>
  <si>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</si>
  <si>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</si>
  <si>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</si>
  <si>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</si>
  <si>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</si>
  <si>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</si>
  <si>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</si>
  <si>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</si>
  <si>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</si>
  <si>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</si>
  <si>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</si>
  <si>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</si>
  <si>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</si>
  <si>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</si>
  <si>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</si>
  <si>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</si>
  <si>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</si>
  <si>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</si>
  <si>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</si>
  <si>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</si>
  <si>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</si>
  <si>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</si>
  <si>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</si>
  <si>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</si>
  <si>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</si>
  <si>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</si>
  <si>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-1.8</t>
    <phoneticPr fontId="5"/>
  </si>
  <si>
    <t>基準財政需要額</t>
    <phoneticPr fontId="25"/>
  </si>
  <si>
    <t>うち日本人(％)</t>
    <phoneticPr fontId="5"/>
  </si>
  <si>
    <t>-1.9</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</si>
  <si>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</si>
  <si>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</si>
  <si>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</si>
  <si>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</si>
  <si>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</si>
  <si>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</si>
  <si>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</si>
  <si>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</si>
  <si>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</si>
  <si>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</si>
  <si>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</si>
  <si>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</si>
  <si>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</si>
  <si>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</si>
  <si>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</si>
  <si>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</si>
  <si>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</si>
  <si>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</si>
  <si>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</si>
  <si>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</si>
  <si>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</si>
  <si>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</si>
  <si>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</si>
  <si>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</si>
  <si>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</si>
  <si>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</si>
  <si>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</si>
  <si>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</si>
  <si>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</si>
  <si>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</si>
  <si>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</si>
  <si>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</si>
  <si>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</si>
  <si>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</si>
  <si>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</si>
  <si>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</si>
  <si>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</si>
  <si>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</si>
  <si>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</si>
  <si>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</si>
  <si>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</si>
  <si>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</si>
  <si>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</si>
  <si>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</si>
  <si>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</si>
  <si>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</si>
  <si>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</si>
  <si>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</si>
  <si>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</si>
  <si>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</si>
  <si>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</si>
  <si>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</si>
  <si>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</si>
  <si>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</si>
  <si>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</si>
  <si>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</si>
  <si>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</si>
  <si>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</si>
  <si>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宮城県山元町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</si>
  <si>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</si>
  <si>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</si>
  <si>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</si>
  <si>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</si>
  <si>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</si>
  <si>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</si>
  <si>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</si>
  <si>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</si>
  <si>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</si>
  <si>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</si>
  <si>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</si>
  <si>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</si>
  <si>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</si>
  <si>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</si>
  <si>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</si>
  <si>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</si>
  <si>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</si>
  <si>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</si>
  <si>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</si>
  <si>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</si>
  <si>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</si>
  <si>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</si>
  <si>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</si>
  <si>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</si>
  <si>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</si>
  <si>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</si>
  <si>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</si>
  <si>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</si>
  <si>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</si>
  <si>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t>
    <phoneticPr fontId="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</si>
  <si>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</si>
  <si>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</si>
  <si>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</si>
  <si>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</si>
  <si>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</si>
  <si>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</si>
  <si>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</si>
  <si>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</si>
  <si>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</si>
  <si>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</si>
  <si>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</si>
  <si>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</si>
  <si>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</si>
  <si>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</si>
  <si>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</si>
  <si>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</si>
  <si>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</si>
  <si>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</si>
  <si>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</si>
  <si>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</si>
  <si>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</si>
  <si>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</si>
  <si>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</si>
  <si>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</si>
  <si>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</si>
  <si>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</si>
  <si>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</si>
  <si>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</si>
  <si>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</si>
  <si>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</si>
  <si>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</si>
  <si>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</si>
  <si>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</si>
  <si>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</si>
  <si>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</si>
  <si>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</si>
  <si>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</si>
  <si>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</si>
  <si>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</si>
  <si>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</si>
  <si>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</si>
  <si>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</si>
  <si>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</si>
  <si>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</si>
  <si>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</si>
  <si>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</si>
  <si>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</si>
  <si>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</si>
  <si>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</si>
  <si>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</si>
  <si>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</si>
  <si>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</si>
  <si>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</si>
  <si>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</si>
  <si>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</si>
  <si>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</si>
  <si>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</si>
  <si>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</si>
  <si>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</si>
  <si>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</si>
  <si>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</si>
  <si>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</si>
  <si>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</si>
  <si>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</si>
  <si>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</si>
  <si>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</si>
  <si>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</si>
  <si>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</si>
  <si>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</si>
  <si>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</si>
  <si>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</si>
  <si>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</si>
  <si>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</si>
  <si>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</si>
  <si>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</si>
  <si>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</si>
  <si>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</si>
  <si>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</si>
  <si>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</si>
  <si>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</si>
  <si>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</si>
  <si>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</si>
  <si>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</si>
  <si>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</si>
  <si>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</si>
  <si>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</si>
  <si>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</si>
  <si>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</si>
  <si>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</si>
  <si>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</si>
  <si>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</si>
  <si>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</si>
  <si>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</si>
  <si>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</si>
  <si>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</si>
  <si>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</si>
  <si>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</si>
  <si>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</si>
  <si>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</si>
  <si>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</si>
  <si>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</si>
  <si>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</si>
  <si>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</si>
  <si>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</si>
  <si>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</si>
  <si>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</si>
  <si>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</si>
  <si>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</si>
  <si>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</si>
  <si>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</si>
  <si>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</si>
  <si>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</si>
  <si>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</si>
  <si>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</si>
  <si>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</si>
  <si>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</si>
  <si>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</si>
  <si>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</si>
  <si>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</si>
  <si>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</si>
  <si>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</si>
  <si>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宮城県山元町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</si>
  <si>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</si>
  <si>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</si>
  <si>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</si>
  <si>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</si>
  <si>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</si>
  <si>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</si>
  <si>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</si>
  <si>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</si>
  <si>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</si>
  <si>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</si>
  <si>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</si>
  <si>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</si>
  <si>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</si>
  <si>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</si>
  <si>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</si>
  <si>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</si>
  <si>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</si>
  <si>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</si>
  <si>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</si>
  <si>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</si>
  <si>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</si>
  <si>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</si>
  <si>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</si>
  <si>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</si>
  <si>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</si>
  <si>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</si>
  <si>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</si>
  <si>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</si>
  <si>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</si>
  <si>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</si>
  <si>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</si>
  <si>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</si>
  <si>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</si>
  <si>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</si>
  <si>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</si>
  <si>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</si>
  <si>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</si>
  <si>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</si>
  <si>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</si>
  <si>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</si>
  <si>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</si>
  <si>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</si>
  <si>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</si>
  <si>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</si>
  <si>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</si>
  <si>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純損益
（形式収支）</t>
    <phoneticPr fontId="5"/>
  </si>
  <si>
    <t>資金剰余額
/不足額
（実質収支）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</si>
  <si>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</si>
  <si>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</si>
  <si>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</si>
  <si>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</si>
  <si>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</si>
  <si>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</si>
  <si>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</si>
  <si>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</si>
  <si>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</si>
  <si>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</si>
  <si>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</si>
  <si>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</si>
  <si>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</si>
  <si>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</si>
  <si>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</si>
  <si>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</si>
  <si>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</si>
  <si>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</si>
  <si>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</si>
  <si>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</si>
  <si>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</si>
  <si>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</si>
  <si>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</si>
  <si>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</si>
  <si>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</si>
  <si>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</si>
  <si>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</si>
  <si>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</si>
  <si>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</si>
  <si>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</si>
  <si>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</si>
  <si>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</si>
  <si>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</si>
  <si>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</si>
  <si>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</si>
  <si>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</si>
  <si>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</si>
  <si>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</si>
  <si>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</si>
  <si>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</si>
  <si>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</si>
  <si>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</si>
  <si>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</si>
  <si>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</si>
  <si>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</si>
  <si>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</si>
  <si>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</si>
  <si>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</si>
  <si>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</si>
  <si>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</si>
  <si>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</si>
  <si>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</si>
  <si>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</si>
  <si>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水道事業会計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</si>
  <si>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</si>
  <si>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介護保険事業特別会計</t>
    <phoneticPr fontId="5"/>
  </si>
  <si>
    <t>(Ｆ)</t>
    <phoneticPr fontId="5"/>
  </si>
  <si>
    <t>後期高齢者医療特別会計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</si>
  <si>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</si>
  <si>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</si>
  <si>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</si>
  <si>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</si>
  <si>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</si>
  <si>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</si>
  <si>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</si>
  <si>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</si>
  <si>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</si>
  <si>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</si>
  <si>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</si>
  <si>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</si>
  <si>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</si>
  <si>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</si>
  <si>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</si>
  <si>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</si>
  <si>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</si>
  <si>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</si>
  <si>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</si>
  <si>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</si>
  <si>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</si>
  <si>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</si>
  <si>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</si>
  <si>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</si>
  <si>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</si>
  <si>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</si>
  <si>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</si>
  <si>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</si>
  <si>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</si>
  <si>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</si>
  <si>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</si>
  <si>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</si>
  <si>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</si>
  <si>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</si>
  <si>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</si>
  <si>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</si>
  <si>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</si>
  <si>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</si>
  <si>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</si>
  <si>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</si>
  <si>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</si>
  <si>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</si>
  <si>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</si>
  <si>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</si>
  <si>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</si>
  <si>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</si>
  <si>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</si>
  <si>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</si>
  <si>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</si>
  <si>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</si>
  <si>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</si>
  <si>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</si>
  <si>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</si>
  <si>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</si>
  <si>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</si>
  <si>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</si>
  <si>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</si>
  <si>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</si>
  <si>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</si>
  <si>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</si>
  <si>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</si>
  <si>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</si>
  <si>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</si>
  <si>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</si>
  <si>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</si>
  <si>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</si>
  <si>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</si>
  <si>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</si>
  <si>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</si>
  <si>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</si>
  <si>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</si>
  <si>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</si>
  <si>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</si>
  <si>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</si>
  <si>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</si>
  <si>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</si>
  <si>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</si>
  <si>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</si>
  <si>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</si>
  <si>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</si>
  <si>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</si>
  <si>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</si>
  <si>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</si>
  <si>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91.65</t>
  </si>
  <si>
    <t>▲ 37.73</t>
  </si>
  <si>
    <t>▲ 45.77</t>
  </si>
  <si>
    <t>一般会計</t>
  </si>
  <si>
    <t>水道事業会計</t>
  </si>
  <si>
    <t>介護保険事業特別会計</t>
  </si>
  <si>
    <t>下水道事業会計</t>
  </si>
  <si>
    <t>国民健康保険事業特別会計</t>
  </si>
  <si>
    <t>後期高齢者医療特別会計</t>
  </si>
  <si>
    <t>その他会計（赤字）</t>
  </si>
  <si>
    <t>その他会計（黒字）</t>
  </si>
  <si>
    <t>（百万円）</t>
    <phoneticPr fontId="5"/>
  </si>
  <si>
    <t>H30</t>
    <phoneticPr fontId="5"/>
  </si>
  <si>
    <t>R01</t>
    <phoneticPr fontId="5"/>
  </si>
  <si>
    <t>R02</t>
    <phoneticPr fontId="5"/>
  </si>
  <si>
    <t>R03</t>
    <phoneticPr fontId="5"/>
  </si>
  <si>
    <t>R04</t>
    <phoneticPr fontId="5"/>
  </si>
  <si>
    <t>-</t>
    <phoneticPr fontId="2"/>
  </si>
  <si>
    <t>亘理名取共立衛生処理組合</t>
    <rPh sb="0" eb="2">
      <t>ワタリ</t>
    </rPh>
    <rPh sb="2" eb="4">
      <t>ナトリ</t>
    </rPh>
    <rPh sb="4" eb="6">
      <t>キョウリツ</t>
    </rPh>
    <rPh sb="6" eb="8">
      <t>エイセイ</t>
    </rPh>
    <rPh sb="8" eb="10">
      <t>ショリ</t>
    </rPh>
    <rPh sb="10" eb="12">
      <t>クミアイ</t>
    </rPh>
    <phoneticPr fontId="2"/>
  </si>
  <si>
    <t>宮城県市町村職員退職手当組合</t>
    <phoneticPr fontId="2"/>
  </si>
  <si>
    <t>宮城県市町村非常勤消防団員補償報償組合</t>
    <phoneticPr fontId="2"/>
  </si>
  <si>
    <t>亘理地区行政事務組合</t>
    <phoneticPr fontId="2"/>
  </si>
  <si>
    <t>宮城県市町村自治振興センター</t>
    <phoneticPr fontId="2"/>
  </si>
  <si>
    <t>宮城県後期高齢者医療広域連合</t>
    <phoneticPr fontId="2"/>
  </si>
  <si>
    <t>宮城県後期高齢者医療事業会計</t>
    <phoneticPr fontId="2"/>
  </si>
  <si>
    <t>やまもと地域振興公社</t>
    <rPh sb="4" eb="6">
      <t>チイキ</t>
    </rPh>
    <rPh sb="6" eb="8">
      <t>シンコウ</t>
    </rPh>
    <rPh sb="8" eb="10">
      <t>コウシャ</t>
    </rPh>
    <phoneticPr fontId="2"/>
  </si>
  <si>
    <t>町営住宅基金</t>
    <rPh sb="0" eb="2">
      <t>チョウエイ</t>
    </rPh>
    <rPh sb="2" eb="4">
      <t>ジュウタク</t>
    </rPh>
    <rPh sb="4" eb="6">
      <t>キキン</t>
    </rPh>
    <phoneticPr fontId="5"/>
  </si>
  <si>
    <t>ふるさと振興基金</t>
    <rPh sb="4" eb="6">
      <t>シンコウ</t>
    </rPh>
    <rPh sb="6" eb="8">
      <t>キキン</t>
    </rPh>
    <phoneticPr fontId="2"/>
  </si>
  <si>
    <t>東日本大震災復興基金</t>
    <rPh sb="0" eb="1">
      <t>ヒガシ</t>
    </rPh>
    <rPh sb="1" eb="3">
      <t>ニホン</t>
    </rPh>
    <rPh sb="3" eb="6">
      <t>ダイシンサイ</t>
    </rPh>
    <rPh sb="6" eb="8">
      <t>フッコウ</t>
    </rPh>
    <rPh sb="8" eb="10">
      <t>キキン</t>
    </rPh>
    <phoneticPr fontId="2"/>
  </si>
  <si>
    <t>奨学基金</t>
    <rPh sb="0" eb="2">
      <t>ショウガク</t>
    </rPh>
    <rPh sb="2" eb="4">
      <t>キキン</t>
    </rPh>
    <phoneticPr fontId="2"/>
  </si>
  <si>
    <t>地域振興整備基金</t>
    <rPh sb="0" eb="2">
      <t>チイキ</t>
    </rPh>
    <rPh sb="2" eb="4">
      <t>シンコウ</t>
    </rPh>
    <rPh sb="4" eb="6">
      <t>セイビ</t>
    </rPh>
    <rPh sb="6" eb="8">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</si>
</sst>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0" fontId="13" fillId="0" borderId="11" xfId="1" applyFont="1" applyBorder="1" applyAlignment="1">
      <alignment horizontal="center" vertical="center" wrapTex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0" fontId="13" fillId="0" borderId="47" xfId="1" applyFont="1" applyBorder="1" applyAlignment="1">
      <alignment horizontal="center" vertical="center"/>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0" fontId="13" fillId="0" borderId="52" xfId="1" applyFont="1" applyBorder="1" applyAlignment="1">
      <alignment horizontal="center" vertical="center"/>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0" fontId="13" fillId="0" borderId="1" xfId="1" applyFont="1" applyBorder="1" applyAlignment="1">
      <alignment horizontal="center" vertical="center"/>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108252</c:v>
                </c:pt>
                <c:pt idx="1">
                  <c:v>93492</c:v>
                </c:pt>
                <c:pt idx="2">
                  <c:v>94796</c:v>
                </c:pt>
                <c:pt idx="3">
                  <c:v>85942</c:v>
                </c:pt>
                <c:pt idx="4">
                  <c:v>95007</c:v>
                </c:pt>
              </c:numCache>
            </c:numRef>
          </c:val>
          <c:smooth val="0"/>
          <c:extLst>
            <c:ext xmlns:c16="http://schemas.microsoft.com/office/drawing/2014/chart" uri="{C3380CC4-5D6E-409C-BE32-E72D297353CC}">
              <c16:uniqueId val="{00000000-F6FE-4212-B24F-5FB5E05410A1}"/>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219798</c:v>
                </c:pt>
                <c:pt idx="1">
                  <c:v>311532</c:v>
                </c:pt>
                <c:pt idx="2">
                  <c:v>321114</c:v>
                </c:pt>
                <c:pt idx="3">
                  <c:v>165565</c:v>
                </c:pt>
                <c:pt idx="4">
                  <c:v>128228</c:v>
                </c:pt>
              </c:numCache>
            </c:numRef>
          </c:val>
          <c:smooth val="0"/>
          <c:extLst>
            <c:ext xmlns:c16="http://schemas.microsoft.com/office/drawing/2014/chart" uri="{C3380CC4-5D6E-409C-BE32-E72D297353CC}">
              <c16:uniqueId val="{00000001-F6FE-4212-B24F-5FB5E05410A1}"/>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18.510000000000002</c:v>
                </c:pt>
                <c:pt idx="1">
                  <c:v>18.010000000000002</c:v>
                </c:pt>
                <c:pt idx="2">
                  <c:v>19.82</c:v>
                </c:pt>
                <c:pt idx="3">
                  <c:v>11.16</c:v>
                </c:pt>
                <c:pt idx="4">
                  <c:v>12.1</c:v>
                </c:pt>
              </c:numCache>
            </c:numRef>
          </c:val>
          <c:extLst>
            <c:ext xmlns:c16="http://schemas.microsoft.com/office/drawing/2014/chart" uri="{C3380CC4-5D6E-409C-BE32-E72D297353CC}">
              <c16:uniqueId val="{00000000-2C73-4079-AAB6-82D29789E83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144.57</c:v>
                </c:pt>
                <c:pt idx="1">
                  <c:v>120.57</c:v>
                </c:pt>
                <c:pt idx="2">
                  <c:v>73.540000000000006</c:v>
                </c:pt>
                <c:pt idx="3">
                  <c:v>102.52</c:v>
                </c:pt>
                <c:pt idx="4">
                  <c:v>110.12</c:v>
                </c:pt>
              </c:numCache>
            </c:numRef>
          </c:val>
          <c:extLst>
            <c:ext xmlns:c16="http://schemas.microsoft.com/office/drawing/2014/chart" uri="{C3380CC4-5D6E-409C-BE32-E72D297353CC}">
              <c16:uniqueId val="{00000001-2C73-4079-AAB6-82D29789E837}"/>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-91.65</c:v>
                </c:pt>
                <c:pt idx="1">
                  <c:v>-37.729999999999997</c:v>
                </c:pt>
                <c:pt idx="2">
                  <c:v>-45.77</c:v>
                </c:pt>
                <c:pt idx="3">
                  <c:v>14.62</c:v>
                </c:pt>
                <c:pt idx="4">
                  <c:v>31.97</c:v>
                </c:pt>
              </c:numCache>
            </c:numRef>
          </c:val>
          <c:smooth val="0"/>
          <c:extLst>
            <c:ext xmlns:c16="http://schemas.microsoft.com/office/drawing/2014/chart" uri="{C3380CC4-5D6E-409C-BE32-E72D297353CC}">
              <c16:uniqueId val="{00000002-2C73-4079-AAB6-82D29789E837}"/>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E22-4F65-B69F-4DC61937FFB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E22-4F65-B69F-4DC61937FFB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E22-4F65-B69F-4DC61937FFB0}"/>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E22-4F65-B69F-4DC61937FFB0}"/>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0.04</c:v>
                </c:pt>
                <c:pt idx="2">
                  <c:v>#N/A</c:v>
                </c:pt>
                <c:pt idx="3">
                  <c:v>0.06</c:v>
                </c:pt>
                <c:pt idx="4">
                  <c:v>#N/A</c:v>
                </c:pt>
                <c:pt idx="5">
                  <c:v>0.04</c:v>
                </c:pt>
                <c:pt idx="6">
                  <c:v>#N/A</c:v>
                </c:pt>
                <c:pt idx="7">
                  <c:v>0.06</c:v>
                </c:pt>
                <c:pt idx="8">
                  <c:v>#N/A</c:v>
                </c:pt>
                <c:pt idx="9">
                  <c:v>0.04</c:v>
                </c:pt>
              </c:numCache>
            </c:numRef>
          </c:val>
          <c:extLst>
            <c:ext xmlns:c16="http://schemas.microsoft.com/office/drawing/2014/chart" uri="{C3380CC4-5D6E-409C-BE32-E72D297353CC}">
              <c16:uniqueId val="{00000004-8E22-4F65-B69F-4DC61937FFB0}"/>
            </c:ext>
          </c:extLst>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1.26</c:v>
                </c:pt>
                <c:pt idx="2">
                  <c:v>#N/A</c:v>
                </c:pt>
                <c:pt idx="3">
                  <c:v>1.76</c:v>
                </c:pt>
                <c:pt idx="4">
                  <c:v>#N/A</c:v>
                </c:pt>
                <c:pt idx="5">
                  <c:v>2.44</c:v>
                </c:pt>
                <c:pt idx="6">
                  <c:v>#N/A</c:v>
                </c:pt>
                <c:pt idx="7">
                  <c:v>2.0099999999999998</c:v>
                </c:pt>
                <c:pt idx="8">
                  <c:v>#N/A</c:v>
                </c:pt>
                <c:pt idx="9">
                  <c:v>0.49</c:v>
                </c:pt>
              </c:numCache>
            </c:numRef>
          </c:val>
          <c:extLst>
            <c:ext xmlns:c16="http://schemas.microsoft.com/office/drawing/2014/chart" uri="{C3380CC4-5D6E-409C-BE32-E72D297353CC}">
              <c16:uniqueId val="{00000005-8E22-4F65-B69F-4DC61937FFB0}"/>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7.5</c:v>
                </c:pt>
                <c:pt idx="2">
                  <c:v>#N/A</c:v>
                </c:pt>
                <c:pt idx="3">
                  <c:v>3.9</c:v>
                </c:pt>
                <c:pt idx="4">
                  <c:v>#N/A</c:v>
                </c:pt>
                <c:pt idx="5">
                  <c:v>3.88</c:v>
                </c:pt>
                <c:pt idx="6">
                  <c:v>#N/A</c:v>
                </c:pt>
                <c:pt idx="7">
                  <c:v>3.13</c:v>
                </c:pt>
                <c:pt idx="8">
                  <c:v>#N/A</c:v>
                </c:pt>
                <c:pt idx="9">
                  <c:v>2.93</c:v>
                </c:pt>
              </c:numCache>
            </c:numRef>
          </c:val>
          <c:extLst>
            <c:ext xmlns:c16="http://schemas.microsoft.com/office/drawing/2014/chart" uri="{C3380CC4-5D6E-409C-BE32-E72D297353CC}">
              <c16:uniqueId val="{00000006-8E22-4F65-B69F-4DC61937FFB0}"/>
            </c:ext>
          </c:extLst>
        </c:ser>
        <c:ser>
          <c:idx val="7"/>
          <c:order val="7"/>
          <c:tx>
            <c:strRef>
              <c:f>データシート!$A$34</c:f>
              <c:strCache>
                <c:ptCount val="1"/>
                <c:pt idx="0">
                  <c:v>介護保険事業特別会計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2.2200000000000002</c:v>
                </c:pt>
                <c:pt idx="2">
                  <c:v>#N/A</c:v>
                </c:pt>
                <c:pt idx="3">
                  <c:v>2.81</c:v>
                </c:pt>
                <c:pt idx="4">
                  <c:v>#N/A</c:v>
                </c:pt>
                <c:pt idx="5">
                  <c:v>1.34</c:v>
                </c:pt>
                <c:pt idx="6">
                  <c:v>#N/A</c:v>
                </c:pt>
                <c:pt idx="7">
                  <c:v>0.69</c:v>
                </c:pt>
                <c:pt idx="8">
                  <c:v>#N/A</c:v>
                </c:pt>
                <c:pt idx="9">
                  <c:v>3.09</c:v>
                </c:pt>
              </c:numCache>
            </c:numRef>
          </c:val>
          <c:extLst>
            <c:ext xmlns:c16="http://schemas.microsoft.com/office/drawing/2014/chart" uri="{C3380CC4-5D6E-409C-BE32-E72D297353CC}">
              <c16:uniqueId val="{00000007-8E22-4F65-B69F-4DC61937FFB0}"/>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3.78</c:v>
                </c:pt>
                <c:pt idx="2">
                  <c:v>#N/A</c:v>
                </c:pt>
                <c:pt idx="3">
                  <c:v>2.66</c:v>
                </c:pt>
                <c:pt idx="4">
                  <c:v>#N/A</c:v>
                </c:pt>
                <c:pt idx="5">
                  <c:v>4.2699999999999996</c:v>
                </c:pt>
                <c:pt idx="6">
                  <c:v>#N/A</c:v>
                </c:pt>
                <c:pt idx="7">
                  <c:v>4.55</c:v>
                </c:pt>
                <c:pt idx="8">
                  <c:v>#N/A</c:v>
                </c:pt>
                <c:pt idx="9">
                  <c:v>4.6100000000000003</c:v>
                </c:pt>
              </c:numCache>
            </c:numRef>
          </c:val>
          <c:extLst>
            <c:ext xmlns:c16="http://schemas.microsoft.com/office/drawing/2014/chart" uri="{C3380CC4-5D6E-409C-BE32-E72D297353CC}">
              <c16:uniqueId val="{00000008-8E22-4F65-B69F-4DC61937FFB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18.5</c:v>
                </c:pt>
                <c:pt idx="2">
                  <c:v>#N/A</c:v>
                </c:pt>
                <c:pt idx="3">
                  <c:v>18</c:v>
                </c:pt>
                <c:pt idx="4">
                  <c:v>#N/A</c:v>
                </c:pt>
                <c:pt idx="5">
                  <c:v>19.809999999999999</c:v>
                </c:pt>
                <c:pt idx="6">
                  <c:v>#N/A</c:v>
                </c:pt>
                <c:pt idx="7">
                  <c:v>11.16</c:v>
                </c:pt>
                <c:pt idx="8">
                  <c:v>#N/A</c:v>
                </c:pt>
                <c:pt idx="9">
                  <c:v>12.1</c:v>
                </c:pt>
              </c:numCache>
            </c:numRef>
          </c:val>
          <c:extLst>
            <c:ext xmlns:c16="http://schemas.microsoft.com/office/drawing/2014/chart" uri="{C3380CC4-5D6E-409C-BE32-E72D297353CC}">
              <c16:uniqueId val="{00000009-8E22-4F65-B69F-4DC61937FFB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577</c:v>
                </c:pt>
                <c:pt idx="5">
                  <c:v>582</c:v>
                </c:pt>
                <c:pt idx="8">
                  <c:v>642</c:v>
                </c:pt>
                <c:pt idx="11">
                  <c:v>640</c:v>
                </c:pt>
                <c:pt idx="14">
                  <c:v>572</c:v>
                </c:pt>
              </c:numCache>
            </c:numRef>
          </c:val>
          <c:extLst>
            <c:ext xmlns:c16="http://schemas.microsoft.com/office/drawing/2014/chart" uri="{C3380CC4-5D6E-409C-BE32-E72D297353CC}">
              <c16:uniqueId val="{00000000-D7D1-4A4E-B11A-4CBFD60EA65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D7D1-4A4E-B11A-4CBFD60EA65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D7D1-4A4E-B11A-4CBFD60EA65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6</c:v>
                </c:pt>
                <c:pt idx="3">
                  <c:v>7</c:v>
                </c:pt>
                <c:pt idx="6">
                  <c:v>7</c:v>
                </c:pt>
                <c:pt idx="9">
                  <c:v>25</c:v>
                </c:pt>
                <c:pt idx="12">
                  <c:v>30</c:v>
                </c:pt>
              </c:numCache>
            </c:numRef>
          </c:val>
          <c:extLst>
            <c:ext xmlns:c16="http://schemas.microsoft.com/office/drawing/2014/chart" uri="{C3380CC4-5D6E-409C-BE32-E72D297353CC}">
              <c16:uniqueId val="{00000003-D7D1-4A4E-B11A-4CBFD60EA65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319</c:v>
                </c:pt>
                <c:pt idx="3">
                  <c:v>305</c:v>
                </c:pt>
                <c:pt idx="6">
                  <c:v>300</c:v>
                </c:pt>
                <c:pt idx="9">
                  <c:v>276</c:v>
                </c:pt>
                <c:pt idx="12">
                  <c:v>279</c:v>
                </c:pt>
              </c:numCache>
            </c:numRef>
          </c:val>
          <c:extLst>
            <c:ext xmlns:c16="http://schemas.microsoft.com/office/drawing/2014/chart" uri="{C3380CC4-5D6E-409C-BE32-E72D297353CC}">
              <c16:uniqueId val="{00000004-D7D1-4A4E-B11A-4CBFD60EA65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7D1-4A4E-B11A-4CBFD60EA65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D7D1-4A4E-B11A-4CBFD60EA65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550</c:v>
                </c:pt>
                <c:pt idx="3">
                  <c:v>568</c:v>
                </c:pt>
                <c:pt idx="6">
                  <c:v>570</c:v>
                </c:pt>
                <c:pt idx="9">
                  <c:v>588</c:v>
                </c:pt>
                <c:pt idx="12">
                  <c:v>538</c:v>
                </c:pt>
              </c:numCache>
            </c:numRef>
          </c:val>
          <c:extLst>
            <c:ext xmlns:c16="http://schemas.microsoft.com/office/drawing/2014/chart" uri="{C3380CC4-5D6E-409C-BE32-E72D297353CC}">
              <c16:uniqueId val="{00000007-D7D1-4A4E-B11A-4CBFD60EA65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298</c:v>
                </c:pt>
                <c:pt idx="2">
                  <c:v>#N/A</c:v>
                </c:pt>
                <c:pt idx="3">
                  <c:v>#N/A</c:v>
                </c:pt>
                <c:pt idx="4">
                  <c:v>298</c:v>
                </c:pt>
                <c:pt idx="5">
                  <c:v>#N/A</c:v>
                </c:pt>
                <c:pt idx="6">
                  <c:v>#N/A</c:v>
                </c:pt>
                <c:pt idx="7">
                  <c:v>235</c:v>
                </c:pt>
                <c:pt idx="8">
                  <c:v>#N/A</c:v>
                </c:pt>
                <c:pt idx="9">
                  <c:v>#N/A</c:v>
                </c:pt>
                <c:pt idx="10">
                  <c:v>249</c:v>
                </c:pt>
                <c:pt idx="11">
                  <c:v>#N/A</c:v>
                </c:pt>
                <c:pt idx="12">
                  <c:v>#N/A</c:v>
                </c:pt>
                <c:pt idx="13">
                  <c:v>275</c:v>
                </c:pt>
                <c:pt idx="14">
                  <c:v>#N/A</c:v>
                </c:pt>
              </c:numCache>
            </c:numRef>
          </c:val>
          <c:smooth val="0"/>
          <c:extLst>
            <c:ext xmlns:c16="http://schemas.microsoft.com/office/drawing/2014/chart" uri="{C3380CC4-5D6E-409C-BE32-E72D297353CC}">
              <c16:uniqueId val="{00000008-D7D1-4A4E-B11A-4CBFD60EA65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6899</c:v>
                </c:pt>
                <c:pt idx="5">
                  <c:v>7315</c:v>
                </c:pt>
                <c:pt idx="8">
                  <c:v>7401</c:v>
                </c:pt>
                <c:pt idx="11">
                  <c:v>7441</c:v>
                </c:pt>
                <c:pt idx="14">
                  <c:v>7477</c:v>
                </c:pt>
              </c:numCache>
            </c:numRef>
          </c:val>
          <c:extLst>
            <c:ext xmlns:c16="http://schemas.microsoft.com/office/drawing/2014/chart" uri="{C3380CC4-5D6E-409C-BE32-E72D297353CC}">
              <c16:uniqueId val="{00000000-5EFB-4408-8DDF-F0A09C807BC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1921</c:v>
                </c:pt>
                <c:pt idx="5">
                  <c:v>1823</c:v>
                </c:pt>
                <c:pt idx="8">
                  <c:v>1691</c:v>
                </c:pt>
                <c:pt idx="11">
                  <c:v>1563</c:v>
                </c:pt>
                <c:pt idx="14">
                  <c:v>194</c:v>
                </c:pt>
              </c:numCache>
            </c:numRef>
          </c:val>
          <c:extLst>
            <c:ext xmlns:c16="http://schemas.microsoft.com/office/drawing/2014/chart" uri="{C3380CC4-5D6E-409C-BE32-E72D297353CC}">
              <c16:uniqueId val="{00000001-5EFB-4408-8DDF-F0A09C807BC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9917</c:v>
                </c:pt>
                <c:pt idx="5">
                  <c:v>9288</c:v>
                </c:pt>
                <c:pt idx="8">
                  <c:v>7614</c:v>
                </c:pt>
                <c:pt idx="11">
                  <c:v>9554</c:v>
                </c:pt>
                <c:pt idx="14">
                  <c:v>8822</c:v>
                </c:pt>
              </c:numCache>
            </c:numRef>
          </c:val>
          <c:extLst>
            <c:ext xmlns:c16="http://schemas.microsoft.com/office/drawing/2014/chart" uri="{C3380CC4-5D6E-409C-BE32-E72D297353CC}">
              <c16:uniqueId val="{00000002-5EFB-4408-8DDF-F0A09C807BC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EFB-4408-8DDF-F0A09C807BC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EFB-4408-8DDF-F0A09C807BC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EFB-4408-8DDF-F0A09C807BC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999</c:v>
                </c:pt>
                <c:pt idx="3">
                  <c:v>968</c:v>
                </c:pt>
                <c:pt idx="6">
                  <c:v>932</c:v>
                </c:pt>
                <c:pt idx="9">
                  <c:v>915</c:v>
                </c:pt>
                <c:pt idx="12">
                  <c:v>941</c:v>
                </c:pt>
              </c:numCache>
            </c:numRef>
          </c:val>
          <c:extLst>
            <c:ext xmlns:c16="http://schemas.microsoft.com/office/drawing/2014/chart" uri="{C3380CC4-5D6E-409C-BE32-E72D297353CC}">
              <c16:uniqueId val="{00000006-5EFB-4408-8DDF-F0A09C807BC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49</c:v>
                </c:pt>
                <c:pt idx="3">
                  <c:v>150</c:v>
                </c:pt>
                <c:pt idx="6">
                  <c:v>175</c:v>
                </c:pt>
                <c:pt idx="9">
                  <c:v>157</c:v>
                </c:pt>
                <c:pt idx="12">
                  <c:v>135</c:v>
                </c:pt>
              </c:numCache>
            </c:numRef>
          </c:val>
          <c:extLst>
            <c:ext xmlns:c16="http://schemas.microsoft.com/office/drawing/2014/chart" uri="{C3380CC4-5D6E-409C-BE32-E72D297353CC}">
              <c16:uniqueId val="{00000007-5EFB-4408-8DDF-F0A09C807BC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4231</c:v>
                </c:pt>
                <c:pt idx="3">
                  <c:v>4094</c:v>
                </c:pt>
                <c:pt idx="6">
                  <c:v>3676</c:v>
                </c:pt>
                <c:pt idx="9">
                  <c:v>3335</c:v>
                </c:pt>
                <c:pt idx="12">
                  <c:v>3050</c:v>
                </c:pt>
              </c:numCache>
            </c:numRef>
          </c:val>
          <c:extLst>
            <c:ext xmlns:c16="http://schemas.microsoft.com/office/drawing/2014/chart" uri="{C3380CC4-5D6E-409C-BE32-E72D297353CC}">
              <c16:uniqueId val="{00000008-5EFB-4408-8DDF-F0A09C807BC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5EFB-4408-8DDF-F0A09C807BC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7200</c:v>
                </c:pt>
                <c:pt idx="3">
                  <c:v>7255</c:v>
                </c:pt>
                <c:pt idx="6">
                  <c:v>7173</c:v>
                </c:pt>
                <c:pt idx="9">
                  <c:v>8222</c:v>
                </c:pt>
                <c:pt idx="12">
                  <c:v>7421</c:v>
                </c:pt>
              </c:numCache>
            </c:numRef>
          </c:val>
          <c:extLst>
            <c:ext xmlns:c16="http://schemas.microsoft.com/office/drawing/2014/chart" uri="{C3380CC4-5D6E-409C-BE32-E72D297353CC}">
              <c16:uniqueId val="{0000000A-5EFB-4408-8DDF-F0A09C807BCF}"/>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5EFB-4408-8DDF-F0A09C807BCF}"/>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[1]データシート!$A$72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[1]データシート!$B$71:$D$71</c:f>
              <c:strCache>
                <c:ptCount val="3"/>
                <c:pt idx="0">
                  <c:v>R02</c:v>
                </c:pt>
                <c:pt idx="1">
                  <c:v>R03</c:v>
                </c:pt>
                <c:pt idx="2">
                  <c:v>R04</c:v>
                </c:pt>
              </c:strCache>
            </c:strRef>
          </c:cat>
          <c:val>
            <c:numRef>
              <c:f>[1]データシート!$B$72:$D$72</c:f>
              <c:numCache>
                <c:formatCode>General</c:formatCode>
                <c:ptCount val="3"/>
                <c:pt idx="0">
                  <c:v>3088</c:v>
                </c:pt>
                <c:pt idx="1">
                  <c:v>4523</c:v>
                </c:pt>
                <c:pt idx="2">
                  <c:v>4861</c:v>
                </c:pt>
              </c:numCache>
            </c:numRef>
          </c:val>
          <c:extLst>
            <c:ext xmlns:c16="http://schemas.microsoft.com/office/drawing/2014/chart" uri="{C3380CC4-5D6E-409C-BE32-E72D297353CC}">
              <c16:uniqueId val="{00000000-E038-4926-97DB-00726C81DE6E}"/>
            </c:ext>
          </c:extLst>
        </c:ser>
        <c:ser>
          <c:idx val="0"/>
          <c:order val="1"/>
          <c:tx>
            <c:strRef>
              <c:f>[1]データシート!$A$73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[1]データシート!$B$71:$D$71</c:f>
              <c:strCache>
                <c:ptCount val="3"/>
                <c:pt idx="0">
                  <c:v>R02</c:v>
                </c:pt>
                <c:pt idx="1">
                  <c:v>R03</c:v>
                </c:pt>
                <c:pt idx="2">
                  <c:v>R04</c:v>
                </c:pt>
              </c:strCache>
            </c:strRef>
          </c:cat>
          <c:val>
            <c:numRef>
              <c:f>[1]データシート!$B$73:$D$73</c:f>
              <c:numCache>
                <c:formatCode>General</c:formatCode>
                <c:ptCount val="3"/>
                <c:pt idx="0">
                  <c:v>521</c:v>
                </c:pt>
                <c:pt idx="1">
                  <c:v>521</c:v>
                </c:pt>
                <c:pt idx="2">
                  <c:v>521</c:v>
                </c:pt>
              </c:numCache>
            </c:numRef>
          </c:val>
          <c:extLst>
            <c:ext xmlns:c16="http://schemas.microsoft.com/office/drawing/2014/chart" uri="{C3380CC4-5D6E-409C-BE32-E72D297353CC}">
              <c16:uniqueId val="{00000001-E038-4926-97DB-00726C81DE6E}"/>
            </c:ext>
          </c:extLst>
        </c:ser>
        <c:ser>
          <c:idx val="1"/>
          <c:order val="2"/>
          <c:tx>
            <c:strRef>
              <c:f>[1]データシート!$A$74</c:f>
              <c:strCache>
                <c:ptCount val="1"/>
                <c:pt idx="0">
                  <c:v>その他特定目的基金</c:v>
                </c:pt>
              </c:strCache>
            </c:strRef>
          </c:tx>
          <c:spPr>
            <a:solidFill>
              <a:srgbClr val="2E75B6"/>
            </a:solidFill>
            <a:ln>
              <a:noFill/>
            </a:ln>
          </c:spPr>
          <c:invertIfNegative val="0"/>
          <c:cat>
            <c:strRef>
              <c:f>[1]データシート!$B$71:$D$71</c:f>
              <c:strCache>
                <c:ptCount val="3"/>
                <c:pt idx="0">
                  <c:v>R02</c:v>
                </c:pt>
                <c:pt idx="1">
                  <c:v>R03</c:v>
                </c:pt>
                <c:pt idx="2">
                  <c:v>R04</c:v>
                </c:pt>
              </c:strCache>
            </c:strRef>
          </c:cat>
          <c:val>
            <c:numRef>
              <c:f>[1]データシート!$B$74:$D$74</c:f>
              <c:numCache>
                <c:formatCode>General</c:formatCode>
                <c:ptCount val="3"/>
                <c:pt idx="0">
                  <c:v>5890</c:v>
                </c:pt>
                <c:pt idx="1">
                  <c:v>4063</c:v>
                </c:pt>
                <c:pt idx="2">
                  <c:v>2774</c:v>
                </c:pt>
              </c:numCache>
            </c:numRef>
          </c:val>
          <c:extLst>
            <c:ext xmlns:c16="http://schemas.microsoft.com/office/drawing/2014/chart" uri="{C3380CC4-5D6E-409C-BE32-E72D297353CC}">
              <c16:uniqueId val="{00000002-E038-4926-97DB-00726C81DE6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償還金について、</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これまで微増</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で推移してきたが、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公営住宅に係る建設事業債の繰上償還により減額に転じている。</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しかし、</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H29</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年度に過疎地域指定後、</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過疎対策事業債の借入は、増加傾向であることから、これに比例し、償還額も増額することが</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見込まれる。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東日本大震災に関連する金額が数値に大きく影響し</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おり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、復興に関連する財源の</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影響により、財政調整基金等の積み立てが</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一時的</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に増額となっていることで、</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将来負担比率がマイナスに見える状況となっている。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一般会計の地方債残高については、過疎対策事業債や</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福島県沖</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地震被害に伴う災害復旧債の借入により</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残高は増加傾向となる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見込みである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充当可能基金については、今後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復興事業の終息に伴う返還金等により、減少が見込まれる。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8B187EED-AF48-48A5-A42E-77F46542D6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DFDE5AE4-393C-464E-85BA-75F920EBC214}"/>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0B40761-C98B-4DE4-B65B-8CB086EA9A47}"/>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9CF0324-AF09-4464-B086-B2CA6EA998A7}"/>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453ECDA5-6BFA-4AA2-8AC7-64D065B6553D}"/>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92FD41DA-2CD9-420A-9930-83FEC89D078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9A1DFA05-3AF7-4D35-9BA5-DB67AE8AFFB8}"/>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宮城県山元町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2BB0EAA1-F82F-439C-BDAF-00B56AEDB7B2}"/>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168687BA-B30C-427F-A26E-B8EA4D3C299B}"/>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5FE795AB-E6AA-4C34-825A-11E70B2A1F35}"/>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F15E1AF8-972C-4A67-95C7-6F6329556EC2}"/>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財政調整基金は、普通交付税における臨時経済対策費の交付や、福島県沖地震に係る特別交付税の交付による影響</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で</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億円の増となった。また、その他特定目的基金については、</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公営住宅建設事業債の一括繰上償還により町営住宅基金が約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億円の減となり、全体として約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億円の減額となっている。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財政調整基金については、一時的に積み上がっていた震災復興特別交付税等の精算</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や町単独事業等の財源として取り崩しを予定していることから</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来年度以降は減少していく見通しである。また、東日本大震災復興基金についても、既に事業が完了した分から段階的に精算が進められていることから、今後とも減少傾向を示すものと考えている。いずれの基金も復興の終息に伴い、徐々に震災前の水準に戻っていくことが予測されることから、より一層適正な管理に努め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E7C8DF2F-76CB-40E7-8AD1-539E9A517BFE}"/>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A43A415-3D3B-41C1-BE48-B7AEBA5EDA1C}"/>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333594AA-C077-4DC0-B9FE-5AA9340C3883}"/>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町営住宅基金については、震災により新たに建設した復興公営住宅を含め、公営住宅の維持管理費が増加することを見据え、復興公営住宅の家賃に係る減収補填である、家賃低減化・低廉化補助金等を積み立て、修繕等に要する費用及び地方債の償還に充てるため、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年度に創設されたものである。</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東日本大震災復興基金については、復興に関連する財源を積み立てるために創設されたものであり、本町の震災復興のため全国の皆様から頂いた寄附金や被災した住宅再建支援に活用している。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町営住宅基金については、公営住宅建設事業債の一括繰上償還により</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億円の減</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となっており、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東日本大震災復興基金については、令和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年度末に東日本大震災復興交付金基金の廃止に伴い、残額を復興基金に組替たため、残高が増となったが、復興基金交付金返還事業（津波被災住宅再建支援分）</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等</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により、大幅な減少となっている。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町営住宅基金については、公営住宅の需要状況を見ながら復興公営住宅への集約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化など</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更新事業を予定しており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、その動向によ</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って</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基金が大きく減額するものと見込</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んでいる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東日本大震災復興基金については、事業完了に従う返還が完了する時期に併せ、復興交付金基金と同様に廃止を検討してい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る</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3BFEBF3B-3568-454C-923F-F8B29CF49E47}"/>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D046330F-D0C5-4BFD-8DE5-ED576EFD9116}"/>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485BB2F9-0E07-4D89-B66C-80868DB3E5C5}"/>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前年度から約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億円の増となっており、その要因としては、普通交付税における臨時経済対策費の交付や、福島県沖地震に係る特別交付税の交付によるものである。</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今後、震災復興特別交付税等の返還</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町単独事業等の財源として</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取り崩</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し</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により、徐々に震災前の水準に戻っていくことが予想される。</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町では、こうした中長期的な見通しを鑑み、更なる財政の健全化に繋げるべく、「公共施設等総合管理計画」の指針に基づき、今後想定される公共施設に要する維持管理コスト等を把握した上で、集約・除却を含めた今後の方向性</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等</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を検討していく。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34AB03EA-C74B-4403-8F25-5824FA01B5AF}"/>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BD9BC3D0-8FBD-4916-BA7A-7E38F090FC5F}"/>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334543AD-E633-4DF4-B728-13B3A5E67DB1}"/>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利息の増額のみのため、全体での増減は無し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lang="ja-JP" altLang="ja-JP" sz="13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過疎対策債償還の本格化に伴い、今後償還のピークが見込まれていることから、基金残高や財政指標等の推移を見ながら、償還額の平準化を図るため活用を検討していく。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F61281AF-183E-46FF-AABC-BAB539D25CFB}"/>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宮城県山元町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11,726
11,633
64.58
12,381,836
11,710,100
534,177
4,413,970
7,420,673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人口減少（前年比較</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219</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人減）や全国平均を上回る高齢化（</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R4</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年度末</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42.2</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％）に加え、</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町内の中心産業が少ないこと等により、財政基盤が弱く、</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類似団体平均を下回っている。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移住・定住施策</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の展開や企業誘致等</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収入の確保につながる取り組みを積極的に実施し、公共施設等総合管理計画に基づいた各公共施設等の更新・長寿命化、統合・廃止等、施設管理の基本的な方向性を定め、施設の集約や、指定管理者制度による民間活力の活用なども含め、行政コストの縮減に努めることにより財政の健全化を図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46</xdr:row>
      <xdr:rowOff>3175</xdr:rowOff>
    </xdr:from>
    <xdr:to>
      <xdr:col>27</xdr:col>
      <xdr:colOff>184150</xdr:colOff>
      <xdr:row>46</xdr:row>
      <xdr:rowOff>3175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45</xdr:row>
      <xdr:rowOff>32402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44450</xdr:rowOff>
    </xdr:from>
    <xdr:to>
      <xdr:col>27</xdr:col>
      <xdr:colOff>184150</xdr:colOff>
      <xdr:row>44</xdr:row>
      <xdr:rowOff>44450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85725</xdr:rowOff>
    </xdr:from>
    <xdr:to>
      <xdr:col>27</xdr:col>
      <xdr:colOff>184150</xdr:colOff>
      <xdr:row>42</xdr:row>
      <xdr:rowOff>85725</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114952</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168275</xdr:rowOff>
    </xdr:from>
    <xdr:to>
      <xdr:col>27</xdr:col>
      <xdr:colOff>184150</xdr:colOff>
      <xdr:row>38</xdr:row>
      <xdr:rowOff>168275</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26052</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38100</xdr:rowOff>
    </xdr:from>
    <xdr:to>
      <xdr:col>27</xdr:col>
      <xdr:colOff>184150</xdr:colOff>
      <xdr:row>37</xdr:row>
      <xdr:rowOff>38100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79375</xdr:rowOff>
    </xdr:from>
    <xdr:to>
      <xdr:col>27</xdr:col>
      <xdr:colOff>184150</xdr:colOff>
      <xdr:row>35</xdr:row>
      <xdr:rowOff>79375</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108602</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6" name="財政力グラフ枠">
          <a:extLst>
            <a:ext uri="{FF2B5EF4-FFF2-40B4-BE49-F238E27FC236}">
              <a16:creationId xmlns:a16="http://schemas.microsoft.com/office/drawing/2014/main" id="{00000000-0008-0000-0300-000042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165100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953000" y="6261100"/>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137177</xdr:rowOff>
    </xdr:from>
    <xdr:ext cx="762000" cy="259045"/>
    <xdr:sp macro="" textlink="">
      <xdr:nvSpPr>
        <xdr:cNvPr id="68" name="財政力最小値テキスト">
          <a:extLst>
            <a:ext uri="{FF2B5EF4-FFF2-40B4-BE49-F238E27FC236}">
              <a16:creationId xmlns:a16="http://schemas.microsoft.com/office/drawing/2014/main" id="{00000000-0008-0000-0300-000044000000}"/>
            </a:ext>
          </a:extLst>
        </xdr:cNvPr>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165100</xdr:rowOff>
    </xdr:from>
    <xdr:to>
      <xdr:col>24</xdr:col>
      <xdr:colOff>12700</xdr:colOff>
      <xdr:row>44</xdr:row>
      <xdr:rowOff>165100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70" name="財政力最大値テキスト">
          <a:extLst>
            <a:ext uri="{FF2B5EF4-FFF2-40B4-BE49-F238E27FC236}">
              <a16:creationId xmlns:a16="http://schemas.microsoft.com/office/drawing/2014/main" id="{00000000-0008-0000-0300-000046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135467</xdr:rowOff>
    </xdr:from>
    <xdr:to>
      <xdr:col>23</xdr:col>
      <xdr:colOff>133350</xdr:colOff>
      <xdr:row>43</xdr:row>
      <xdr:rowOff>145521</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4114800" y="7507817"/>
          <a:ext cx="8382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40869</xdr:rowOff>
    </xdr:from>
    <xdr:ext cx="762000" cy="259045"/>
    <xdr:sp macro="" textlink="">
      <xdr:nvSpPr>
        <xdr:cNvPr id="73" name="財政力平均値テキスト">
          <a:extLst>
            <a:ext uri="{FF2B5EF4-FFF2-40B4-BE49-F238E27FC236}">
              <a16:creationId xmlns:a16="http://schemas.microsoft.com/office/drawing/2014/main" id="{00000000-0008-0000-0300-000049000000}"/>
            </a:ext>
          </a:extLst>
        </xdr:cNvPr>
        <xdr:cNvSpPr txBox="1"/>
      </xdr:nvSpPr>
      <xdr:spPr>
        <a:xfrm>
          <a:off x="5041900" y="7241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24342</xdr:rowOff>
    </xdr:from>
    <xdr:to>
      <xdr:col>23</xdr:col>
      <xdr:colOff>184150</xdr:colOff>
      <xdr:row>43</xdr:row>
      <xdr:rowOff>125942</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902200" y="739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115358</xdr:rowOff>
    </xdr:from>
    <xdr:to>
      <xdr:col>19</xdr:col>
      <xdr:colOff>133350</xdr:colOff>
      <xdr:row>43</xdr:row>
      <xdr:rowOff>135467</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3225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14288</xdr:rowOff>
    </xdr:from>
    <xdr:to>
      <xdr:col>19</xdr:col>
      <xdr:colOff>184150</xdr:colOff>
      <xdr:row>43</xdr:row>
      <xdr:rowOff>115888</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126065</xdr:rowOff>
    </xdr:from>
    <xdr:ext cx="7366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3733800" y="715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115358</xdr:rowOff>
    </xdr:from>
    <xdr:to>
      <xdr:col>15</xdr:col>
      <xdr:colOff>82550</xdr:colOff>
      <xdr:row>43</xdr:row>
      <xdr:rowOff>135467</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flipV="1">
          <a:off x="2336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14288</xdr:rowOff>
    </xdr:from>
    <xdr:to>
      <xdr:col>15</xdr:col>
      <xdr:colOff>133350</xdr:colOff>
      <xdr:row>43</xdr:row>
      <xdr:rowOff>115888</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3175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126065</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2844800" y="7155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135467</xdr:rowOff>
    </xdr:from>
    <xdr:to>
      <xdr:col>11</xdr:col>
      <xdr:colOff>31750</xdr:colOff>
      <xdr:row>43</xdr:row>
      <xdr:rowOff>145521</xdr:rowOff>
    </xdr:to>
    <xdr:cxnSp macro="">
      <xdr:nvCxnSpPr>
        <xdr:cNvPr id="81" name="直線コネクタ 80">
          <a:extLst>
            <a:ext uri="{FF2B5EF4-FFF2-40B4-BE49-F238E27FC236}">
              <a16:creationId xmlns:a16="http://schemas.microsoft.com/office/drawing/2014/main" id="{00000000-0008-0000-0300-000051000000}"/>
            </a:ext>
          </a:extLst>
        </xdr:cNvPr>
        <xdr:cNvCxnSpPr/>
      </xdr:nvCxnSpPr>
      <xdr:spPr>
        <a:xfrm flipV="1">
          <a:off x="1447800" y="7507817"/>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155575</xdr:rowOff>
    </xdr:from>
    <xdr:to>
      <xdr:col>11</xdr:col>
      <xdr:colOff>82550</xdr:colOff>
      <xdr:row>43</xdr:row>
      <xdr:rowOff>85725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2286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95902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955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165629</xdr:rowOff>
    </xdr:from>
    <xdr:to>
      <xdr:col>7</xdr:col>
      <xdr:colOff>31750</xdr:colOff>
      <xdr:row>43</xdr:row>
      <xdr:rowOff>95779</xdr:rowOff>
    </xdr:to>
    <xdr:sp macro="" textlink="">
      <xdr:nvSpPr>
        <xdr:cNvPr id="84" name="フローチャート: 判断 83">
          <a:extLst>
            <a:ext uri="{FF2B5EF4-FFF2-40B4-BE49-F238E27FC236}">
              <a16:creationId xmlns:a16="http://schemas.microsoft.com/office/drawing/2014/main" id="{00000000-0008-0000-0300-000054000000}"/>
            </a:ext>
          </a:extLst>
        </xdr:cNvPr>
        <xdr:cNvSpPr/>
      </xdr:nvSpPr>
      <xdr:spPr>
        <a:xfrm>
          <a:off x="1397000" y="7366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105956</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066800" y="7135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94721</xdr:rowOff>
    </xdr:from>
    <xdr:to>
      <xdr:col>23</xdr:col>
      <xdr:colOff>184150</xdr:colOff>
      <xdr:row>44</xdr:row>
      <xdr:rowOff>24871</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902200" y="746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66798</xdr:rowOff>
    </xdr:from>
    <xdr:ext cx="762000" cy="259045"/>
    <xdr:sp macro="" textlink="">
      <xdr:nvSpPr>
        <xdr:cNvPr id="92" name="財政力該当値テキスト">
          <a:extLst>
            <a:ext uri="{FF2B5EF4-FFF2-40B4-BE49-F238E27FC236}">
              <a16:creationId xmlns:a16="http://schemas.microsoft.com/office/drawing/2014/main" id="{00000000-0008-0000-0300-00005C000000}"/>
            </a:ext>
          </a:extLst>
        </xdr:cNvPr>
        <xdr:cNvSpPr txBox="1"/>
      </xdr:nvSpPr>
      <xdr:spPr>
        <a:xfrm>
          <a:off x="5041900" y="7439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84667</xdr:rowOff>
    </xdr:from>
    <xdr:to>
      <xdr:col>19</xdr:col>
      <xdr:colOff>184150</xdr:colOff>
      <xdr:row>44</xdr:row>
      <xdr:rowOff>14817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171044</xdr:rowOff>
    </xdr:from>
    <xdr:ext cx="7366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64558</xdr:rowOff>
    </xdr:from>
    <xdr:to>
      <xdr:col>15</xdr:col>
      <xdr:colOff>133350</xdr:colOff>
      <xdr:row>43</xdr:row>
      <xdr:rowOff>166158</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3175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150935</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844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84667</xdr:rowOff>
    </xdr:from>
    <xdr:to>
      <xdr:col>11</xdr:col>
      <xdr:colOff>82550</xdr:colOff>
      <xdr:row>44</xdr:row>
      <xdr:rowOff>14817</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2286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171044</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94721</xdr:rowOff>
    </xdr:from>
    <xdr:to>
      <xdr:col>7</xdr:col>
      <xdr:colOff>31750</xdr:colOff>
      <xdr:row>44</xdr:row>
      <xdr:rowOff>24871</xdr:rowOff>
    </xdr:to>
    <xdr:sp macro="" textlink="">
      <xdr:nvSpPr>
        <xdr:cNvPr id="99" name="楕円 98">
          <a:extLst>
            <a:ext uri="{FF2B5EF4-FFF2-40B4-BE49-F238E27FC236}">
              <a16:creationId xmlns:a16="http://schemas.microsoft.com/office/drawing/2014/main" id="{00000000-0008-0000-0300-000063000000}"/>
            </a:ext>
          </a:extLst>
        </xdr:cNvPr>
        <xdr:cNvSpPr/>
      </xdr:nvSpPr>
      <xdr:spPr>
        <a:xfrm>
          <a:off x="1397000" y="746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9648</xdr:rowOff>
    </xdr:from>
    <xdr:ext cx="762000" cy="25904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066800" y="7553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2" name="テキスト ボックス 101">
          <a:extLst>
            <a:ext uri="{FF2B5EF4-FFF2-40B4-BE49-F238E27FC236}">
              <a16:creationId xmlns:a16="http://schemas.microsoft.com/office/drawing/2014/main" id="{00000000-0008-0000-0300-000066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3" name="テキスト ボックス 102">
          <a:extLst>
            <a:ext uri="{FF2B5EF4-FFF2-40B4-BE49-F238E27FC236}">
              <a16:creationId xmlns:a16="http://schemas.microsoft.com/office/drawing/2014/main" id="{00000000-0008-0000-0300-000067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1" name="正方形/長方形 110">
          <a:extLst>
            <a:ext uri="{FF2B5EF4-FFF2-40B4-BE49-F238E27FC236}">
              <a16:creationId xmlns:a16="http://schemas.microsoft.com/office/drawing/2014/main" id="{00000000-0008-0000-0300-00006F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2" name="正方形/長方形 111">
          <a:extLst>
            <a:ext uri="{FF2B5EF4-FFF2-40B4-BE49-F238E27FC236}">
              <a16:creationId xmlns:a16="http://schemas.microsoft.com/office/drawing/2014/main" id="{00000000-0008-0000-0300-000070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前年度から</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4.2</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上昇</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した主な要因としては、臨時</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財政対策債及び地方特例交付金が減少</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したこと、また、新型コロナウイルス感染症等の影響</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緩和による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、公共施設に係る維持</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管理</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費</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等が増加</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したことが考えられる。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また、</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類似団体と比較</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しても</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3.2</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ポイント高いことから、復興創生事業で整備した施設</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維持</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管理</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経費の</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縮減</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や事業進行に係る経費の取捨選択に努め、将来の財政構造を視野に入れた経常経費の更なる削減に努める。</a:t>
          </a:r>
          <a:endPar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3</xdr:col>
      <xdr:colOff>95250</xdr:colOff>
      <xdr:row>54</xdr:row>
      <xdr:rowOff>139700</xdr:rowOff>
    </xdr:from>
    <xdr:ext cx="298543" cy="225703"/>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60</xdr:row>
      <xdr:rowOff>6096</xdr:rowOff>
    </xdr:from>
    <xdr:to>
      <xdr:col>23</xdr:col>
      <xdr:colOff>133350</xdr:colOff>
      <xdr:row>65</xdr:row>
      <xdr:rowOff>167132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293096"/>
          <a:ext cx="0" cy="10182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139209</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28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65</xdr:row>
      <xdr:rowOff>167132</xdr:rowOff>
    </xdr:from>
    <xdr:to>
      <xdr:col>24</xdr:col>
      <xdr:colOff>12700</xdr:colOff>
      <xdr:row>65</xdr:row>
      <xdr:rowOff>167132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3113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92473</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1003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60</xdr:row>
      <xdr:rowOff>6096</xdr:rowOff>
    </xdr:from>
    <xdr:to>
      <xdr:col>24</xdr:col>
      <xdr:colOff>12700</xdr:colOff>
      <xdr:row>60</xdr:row>
      <xdr:rowOff>6096</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29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22606</xdr:rowOff>
    </xdr:from>
    <xdr:to>
      <xdr:col>23</xdr:col>
      <xdr:colOff>133350</xdr:colOff>
      <xdr:row>64</xdr:row>
      <xdr:rowOff>53848</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823956"/>
          <a:ext cx="8382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36593</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0666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20066</xdr:rowOff>
    </xdr:from>
    <xdr:to>
      <xdr:col>23</xdr:col>
      <xdr:colOff>184150</xdr:colOff>
      <xdr:row>63</xdr:row>
      <xdr:rowOff>121666</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22606</xdr:rowOff>
    </xdr:from>
    <xdr:to>
      <xdr:col>19</xdr:col>
      <xdr:colOff>133350</xdr:colOff>
      <xdr:row>65</xdr:row>
      <xdr:rowOff>94742</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flipV="1">
          <a:off x="3225800" y="10823956"/>
          <a:ext cx="889000" cy="41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51562</xdr:rowOff>
    </xdr:from>
    <xdr:to>
      <xdr:col>19</xdr:col>
      <xdr:colOff>184150</xdr:colOff>
      <xdr:row>62</xdr:row>
      <xdr:rowOff>153162</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68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163339</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045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94742</xdr:rowOff>
    </xdr:from>
    <xdr:to>
      <xdr:col>15</xdr:col>
      <xdr:colOff>82550</xdr:colOff>
      <xdr:row>65</xdr:row>
      <xdr:rowOff>133350</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flipV="1">
          <a:off x="2336800" y="1123899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77978</xdr:rowOff>
    </xdr:from>
    <xdr:to>
      <xdr:col>15</xdr:col>
      <xdr:colOff>133350</xdr:colOff>
      <xdr:row>64</xdr:row>
      <xdr:rowOff>8128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87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18305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64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133350</xdr:rowOff>
    </xdr:from>
    <xdr:to>
      <xdr:col>11</xdr:col>
      <xdr:colOff>31750</xdr:colOff>
      <xdr:row>65</xdr:row>
      <xdr:rowOff>133350</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a:off x="1447800" y="1127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116586</xdr:rowOff>
    </xdr:from>
    <xdr:to>
      <xdr:col>11</xdr:col>
      <xdr:colOff>82550</xdr:colOff>
      <xdr:row>64</xdr:row>
      <xdr:rowOff>46736</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91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56913</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68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116586</xdr:rowOff>
    </xdr:from>
    <xdr:to>
      <xdr:col>7</xdr:col>
      <xdr:colOff>31750</xdr:colOff>
      <xdr:row>64</xdr:row>
      <xdr:rowOff>46736</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917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56913</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686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3048</xdr:rowOff>
    </xdr:from>
    <xdr:to>
      <xdr:col>23</xdr:col>
      <xdr:colOff>184150</xdr:colOff>
      <xdr:row>64</xdr:row>
      <xdr:rowOff>104648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97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146575</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94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143256</xdr:rowOff>
    </xdr:from>
    <xdr:to>
      <xdr:col>19</xdr:col>
      <xdr:colOff>184150</xdr:colOff>
      <xdr:row>63</xdr:row>
      <xdr:rowOff>73406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7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58183</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1085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43942</xdr:rowOff>
    </xdr:from>
    <xdr:to>
      <xdr:col>15</xdr:col>
      <xdr:colOff>133350</xdr:colOff>
      <xdr:row>65</xdr:row>
      <xdr:rowOff>145542</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118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130319</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1127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82550</xdr:rowOff>
    </xdr:from>
    <xdr:to>
      <xdr:col>11</xdr:col>
      <xdr:colOff>82550</xdr:colOff>
      <xdr:row>66</xdr:row>
      <xdr:rowOff>12700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168927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82550</xdr:rowOff>
    </xdr:from>
    <xdr:to>
      <xdr:col>7</xdr:col>
      <xdr:colOff>31750</xdr:colOff>
      <xdr:row>66</xdr:row>
      <xdr:rowOff>12700</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168927</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[277,086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190,906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類似団体平均と比較し</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64,139</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円上回る要因は、</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引き続き復興事業等に係る派遣・任期付職員の経費に加え、新型コロナウイルス感染症や福島県沖地震の影響による物件費が増加したことが</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考えられる。前年度比較で</a:t>
          </a:r>
          <a:r>
            <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4,817</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となっており</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、指定管理者制度による民間活力の活用なども含め、コストの</a:t>
          </a:r>
          <a:r>
            <a:rPr kumimoji="1" lang="ja-JP" altLang="en-US"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逓減を図っていく方針である</a:t>
          </a:r>
          <a:r>
            <a:rPr kumimoji="1" lang="ja-JP"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a:extLst>
            <a:ext uri="{FF2B5EF4-FFF2-40B4-BE49-F238E27FC236}">
              <a16:creationId xmlns:a16="http://schemas.microsoft.com/office/drawing/2014/main" id="{00000000-0008-0000-0300-0000BF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2" name="人件費・物件費等の状況グラフ枠">
          <a:extLst>
            <a:ext uri="{FF2B5EF4-FFF2-40B4-BE49-F238E27FC236}">
              <a16:creationId xmlns:a16="http://schemas.microsoft.com/office/drawing/2014/main" id="{00000000-0008-0000-0300-0000C0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168805</xdr:rowOff>
    </xdr:from>
    <xdr:to>
      <xdr:col>23</xdr:col>
      <xdr:colOff>133350</xdr:colOff>
      <xdr:row>89</xdr:row>
      <xdr:rowOff>107107</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flipV="1">
          <a:off x="4953000" y="13884805"/>
          <a:ext cx="0" cy="14813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79184</xdr:rowOff>
    </xdr:from>
    <xdr:ext cx="762000" cy="259045"/>
    <xdr:sp macro="" textlink="">
      <xdr:nvSpPr>
        <xdr:cNvPr id="194" name="人件費・物件費等の状況最小値テキスト">
          <a:extLst>
            <a:ext uri="{FF2B5EF4-FFF2-40B4-BE49-F238E27FC236}">
              <a16:creationId xmlns:a16="http://schemas.microsoft.com/office/drawing/2014/main" id="{00000000-0008-0000-0300-0000C2000000}"/>
            </a:ext>
          </a:extLst>
        </xdr:cNvPr>
        <xdr:cNvSpPr txBox="1"/>
      </xdr:nvSpPr>
      <xdr:spPr>
        <a:xfrm>
          <a:off x="5041900" y="1533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570,808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107107</xdr:rowOff>
    </xdr:from>
    <xdr:to>
      <xdr:col>24</xdr:col>
      <xdr:colOff>12700</xdr:colOff>
      <xdr:row>89</xdr:row>
      <xdr:rowOff>107107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5366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83732</xdr:rowOff>
    </xdr:from>
    <xdr:ext cx="762000" cy="259045"/>
    <xdr:sp macro="" textlink="">
      <xdr:nvSpPr>
        <xdr:cNvPr id="196" name="人件費・物件費等の状況最大値テキスト">
          <a:extLst>
            <a:ext uri="{FF2B5EF4-FFF2-40B4-BE49-F238E27FC236}">
              <a16:creationId xmlns:a16="http://schemas.microsoft.com/office/drawing/2014/main" id="{00000000-0008-0000-0300-0000C4000000}"/>
            </a:ext>
          </a:extLst>
        </xdr:cNvPr>
        <xdr:cNvSpPr txBox="1"/>
      </xdr:nvSpPr>
      <xdr:spPr>
        <a:xfrm>
          <a:off x="5041900" y="13628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168805</xdr:rowOff>
    </xdr:from>
    <xdr:to>
      <xdr:col>24</xdr:col>
      <xdr:colOff>12700</xdr:colOff>
      <xdr:row>80</xdr:row>
      <xdr:rowOff>168805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4864100" y="13884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106700</xdr:rowOff>
    </xdr:from>
    <xdr:to>
      <xdr:col>23</xdr:col>
      <xdr:colOff>133350</xdr:colOff>
      <xdr:row>83</xdr:row>
      <xdr:rowOff>123306</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4114800" y="14337050"/>
          <a:ext cx="838200" cy="16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39386</xdr:rowOff>
    </xdr:from>
    <xdr:ext cx="762000" cy="259045"/>
    <xdr:sp macro="" textlink="">
      <xdr:nvSpPr>
        <xdr:cNvPr id="199" name="人件費・物件費等の状況平均値テキスト">
          <a:extLst>
            <a:ext uri="{FF2B5EF4-FFF2-40B4-BE49-F238E27FC236}">
              <a16:creationId xmlns:a16="http://schemas.microsoft.com/office/drawing/2014/main" id="{00000000-0008-0000-0300-0000C7000000}"/>
            </a:ext>
          </a:extLst>
        </xdr:cNvPr>
        <xdr:cNvSpPr txBox="1"/>
      </xdr:nvSpPr>
      <xdr:spPr>
        <a:xfrm>
          <a:off x="5041900" y="139268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22859</xdr:rowOff>
    </xdr:from>
    <xdr:to>
      <xdr:col>23</xdr:col>
      <xdr:colOff>184150</xdr:colOff>
      <xdr:row>82</xdr:row>
      <xdr:rowOff>124459</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902200" y="14081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100485</xdr:rowOff>
    </xdr:from>
    <xdr:to>
      <xdr:col>19</xdr:col>
      <xdr:colOff>133350</xdr:colOff>
      <xdr:row>83</xdr:row>
      <xdr:rowOff>106700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3225800" y="14330835"/>
          <a:ext cx="889000" cy="6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166635</xdr:rowOff>
    </xdr:from>
    <xdr:to>
      <xdr:col>19</xdr:col>
      <xdr:colOff>184150</xdr:colOff>
      <xdr:row>82</xdr:row>
      <xdr:rowOff>96785</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4064000" y="1405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106962</xdr:rowOff>
    </xdr:from>
    <xdr:ext cx="7366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3733800" y="138229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36557</xdr:rowOff>
    </xdr:from>
    <xdr:to>
      <xdr:col>15</xdr:col>
      <xdr:colOff>82550</xdr:colOff>
      <xdr:row>83</xdr:row>
      <xdr:rowOff>100485</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2336800" y="14266907"/>
          <a:ext cx="889000" cy="63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129502</xdr:rowOff>
    </xdr:from>
    <xdr:to>
      <xdr:col>15</xdr:col>
      <xdr:colOff>133350</xdr:colOff>
      <xdr:row>82</xdr:row>
      <xdr:rowOff>59652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3175000" y="14016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69829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2844800" y="13785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125814</xdr:rowOff>
    </xdr:from>
    <xdr:to>
      <xdr:col>11</xdr:col>
      <xdr:colOff>31750</xdr:colOff>
      <xdr:row>83</xdr:row>
      <xdr:rowOff>36557</xdr:rowOff>
    </xdr:to>
    <xdr:cxnSp macro="">
      <xdr:nvCxnSpPr>
        <xdr:cNvPr id="207" name="直線コネクタ 206">
          <a:extLst>
            <a:ext uri="{FF2B5EF4-FFF2-40B4-BE49-F238E27FC236}">
              <a16:creationId xmlns:a16="http://schemas.microsoft.com/office/drawing/2014/main" id="{00000000-0008-0000-0300-0000CF000000}"/>
            </a:ext>
          </a:extLst>
        </xdr:cNvPr>
        <xdr:cNvCxnSpPr/>
      </xdr:nvCxnSpPr>
      <xdr:spPr>
        <a:xfrm>
          <a:off x="1447800" y="14184714"/>
          <a:ext cx="889000" cy="82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106769</xdr:rowOff>
    </xdr:from>
    <xdr:to>
      <xdr:col>11</xdr:col>
      <xdr:colOff>82550</xdr:colOff>
      <xdr:row>82</xdr:row>
      <xdr:rowOff>36919</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2286000" y="13994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47096</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955800" y="13763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60570</xdr:rowOff>
    </xdr:from>
    <xdr:to>
      <xdr:col>7</xdr:col>
      <xdr:colOff>31750</xdr:colOff>
      <xdr:row>81</xdr:row>
      <xdr:rowOff>162170</xdr:rowOff>
    </xdr:to>
    <xdr:sp macro="" textlink="">
      <xdr:nvSpPr>
        <xdr:cNvPr id="210" name="フローチャート: 判断 209">
          <a:extLst>
            <a:ext uri="{FF2B5EF4-FFF2-40B4-BE49-F238E27FC236}">
              <a16:creationId xmlns:a16="http://schemas.microsoft.com/office/drawing/2014/main" id="{00000000-0008-0000-0300-0000D2000000}"/>
            </a:ext>
          </a:extLst>
        </xdr:cNvPr>
        <xdr:cNvSpPr/>
      </xdr:nvSpPr>
      <xdr:spPr>
        <a:xfrm>
          <a:off x="1397000" y="13948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897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066800" y="137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72506</xdr:rowOff>
    </xdr:from>
    <xdr:to>
      <xdr:col>23</xdr:col>
      <xdr:colOff>184150</xdr:colOff>
      <xdr:row>84</xdr:row>
      <xdr:rowOff>2656</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902200" y="14302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44583</xdr:rowOff>
    </xdr:from>
    <xdr:ext cx="762000" cy="259045"/>
    <xdr:sp macro="" textlink="">
      <xdr:nvSpPr>
        <xdr:cNvPr id="218" name="人件費・物件費等の状況該当値テキスト">
          <a:extLst>
            <a:ext uri="{FF2B5EF4-FFF2-40B4-BE49-F238E27FC236}">
              <a16:creationId xmlns:a16="http://schemas.microsoft.com/office/drawing/2014/main" id="{00000000-0008-0000-0300-0000DA000000}"/>
            </a:ext>
          </a:extLst>
        </xdr:cNvPr>
        <xdr:cNvSpPr txBox="1"/>
      </xdr:nvSpPr>
      <xdr:spPr>
        <a:xfrm>
          <a:off x="5041900" y="14274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55900</xdr:rowOff>
    </xdr:from>
    <xdr:to>
      <xdr:col>19</xdr:col>
      <xdr:colOff>184150</xdr:colOff>
      <xdr:row>83</xdr:row>
      <xdr:rowOff>157500</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4064000" y="1428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142277</xdr:rowOff>
    </xdr:from>
    <xdr:ext cx="7366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3733800" y="14372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49685</xdr:rowOff>
    </xdr:from>
    <xdr:to>
      <xdr:col>15</xdr:col>
      <xdr:colOff>133350</xdr:colOff>
      <xdr:row>83</xdr:row>
      <xdr:rowOff>151285</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3175000" y="14280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136062</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2844800" y="14366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157207</xdr:rowOff>
    </xdr:from>
    <xdr:to>
      <xdr:col>11</xdr:col>
      <xdr:colOff>82550</xdr:colOff>
      <xdr:row>83</xdr:row>
      <xdr:rowOff>87357</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2286000" y="14216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72134</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955800" y="14302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75014</xdr:rowOff>
    </xdr:from>
    <xdr:to>
      <xdr:col>7</xdr:col>
      <xdr:colOff>31750</xdr:colOff>
      <xdr:row>83</xdr:row>
      <xdr:rowOff>5164</xdr:rowOff>
    </xdr:to>
    <xdr:sp macro="" textlink="">
      <xdr:nvSpPr>
        <xdr:cNvPr id="225" name="楕円 224">
          <a:extLst>
            <a:ext uri="{FF2B5EF4-FFF2-40B4-BE49-F238E27FC236}">
              <a16:creationId xmlns:a16="http://schemas.microsoft.com/office/drawing/2014/main" id="{00000000-0008-0000-0300-0000E1000000}"/>
            </a:ext>
          </a:extLst>
        </xdr:cNvPr>
        <xdr:cNvSpPr/>
      </xdr:nvSpPr>
      <xdr:spPr>
        <a:xfrm>
          <a:off x="1397000" y="14133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161391</xdr:rowOff>
    </xdr:from>
    <xdr:ext cx="762000" cy="259045"/>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066800" y="14220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8" name="テキスト ボックス 227">
          <a:extLst>
            <a:ext uri="{FF2B5EF4-FFF2-40B4-BE49-F238E27FC236}">
              <a16:creationId xmlns:a16="http://schemas.microsoft.com/office/drawing/2014/main" id="{00000000-0008-0000-0300-0000E4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9" name="テキスト ボックス 228">
          <a:extLst>
            <a:ext uri="{FF2B5EF4-FFF2-40B4-BE49-F238E27FC236}">
              <a16:creationId xmlns:a16="http://schemas.microsoft.com/office/drawing/2014/main" id="{00000000-0008-0000-0300-0000E5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7" name="正方形/長方形 236">
          <a:extLst>
            <a:ext uri="{FF2B5EF4-FFF2-40B4-BE49-F238E27FC236}">
              <a16:creationId xmlns:a16="http://schemas.microsoft.com/office/drawing/2014/main" id="{00000000-0008-0000-0300-0000ED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8" name="正方形/長方形 237">
          <a:extLst>
            <a:ext uri="{FF2B5EF4-FFF2-40B4-BE49-F238E27FC236}">
              <a16:creationId xmlns:a16="http://schemas.microsoft.com/office/drawing/2014/main" id="{00000000-0008-0000-0300-0000EE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昨年度比で</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0.3</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ポイント上昇しているが、</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類似団体を下回っている状況であ</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適正な水準内にあると考えられる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ため、</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今後も人事院勧告に準拠し、適正な給与水準の保持に努める。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5" name="テキスト ボックス 254">
          <a:extLst>
            <a:ext uri="{FF2B5EF4-FFF2-40B4-BE49-F238E27FC236}">
              <a16:creationId xmlns:a16="http://schemas.microsoft.com/office/drawing/2014/main" id="{00000000-0008-0000-0300-0000FF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6" name="給与水準   （国との比較）グラフ枠">
          <a:extLst>
            <a:ext uri="{FF2B5EF4-FFF2-40B4-BE49-F238E27FC236}">
              <a16:creationId xmlns:a16="http://schemas.microsoft.com/office/drawing/2014/main" id="{00000000-0008-0000-0300-00000001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154516</xdr:rowOff>
    </xdr:from>
    <xdr:to>
      <xdr:col>81</xdr:col>
      <xdr:colOff>44450</xdr:colOff>
      <xdr:row>90</xdr:row>
      <xdr:rowOff>47777</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7018000" y="14041966"/>
          <a:ext cx="0" cy="14363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19854</xdr:rowOff>
    </xdr:from>
    <xdr:ext cx="762000" cy="259045"/>
    <xdr:sp macro="" textlink="">
      <xdr:nvSpPr>
        <xdr:cNvPr id="258" name="給与水準   （国との比較）最小値テキスト">
          <a:extLst>
            <a:ext uri="{FF2B5EF4-FFF2-40B4-BE49-F238E27FC236}">
              <a16:creationId xmlns:a16="http://schemas.microsoft.com/office/drawing/2014/main" id="{00000000-0008-0000-0300-000002010000}"/>
            </a:ext>
          </a:extLst>
        </xdr:cNvPr>
        <xdr:cNvSpPr txBox="1"/>
      </xdr:nvSpPr>
      <xdr:spPr>
        <a:xfrm>
          <a:off x="17106900" y="154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47777</xdr:rowOff>
    </xdr:from>
    <xdr:to>
      <xdr:col>81</xdr:col>
      <xdr:colOff>133350</xdr:colOff>
      <xdr:row>90</xdr:row>
      <xdr:rowOff>47777</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929100" y="15478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69443</xdr:rowOff>
    </xdr:from>
    <xdr:ext cx="762000" cy="259045"/>
    <xdr:sp macro="" textlink="">
      <xdr:nvSpPr>
        <xdr:cNvPr id="260" name="給与水準   （国との比較）最大値テキスト">
          <a:extLst>
            <a:ext uri="{FF2B5EF4-FFF2-40B4-BE49-F238E27FC236}">
              <a16:creationId xmlns:a16="http://schemas.microsoft.com/office/drawing/2014/main" id="{00000000-0008-0000-0300-000004010000}"/>
            </a:ext>
          </a:extLst>
        </xdr:cNvPr>
        <xdr:cNvSpPr txBox="1"/>
      </xdr:nvSpPr>
      <xdr:spPr>
        <a:xfrm>
          <a:off x="17106900" y="13785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154516</xdr:rowOff>
    </xdr:from>
    <xdr:to>
      <xdr:col>81</xdr:col>
      <xdr:colOff>133350</xdr:colOff>
      <xdr:row>81</xdr:row>
      <xdr:rowOff>154516</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6929100" y="14041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166914</xdr:rowOff>
    </xdr:from>
    <xdr:to>
      <xdr:col>81</xdr:col>
      <xdr:colOff>44450</xdr:colOff>
      <xdr:row>83</xdr:row>
      <xdr:rowOff>29936</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6179800" y="14225814"/>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45859</xdr:rowOff>
    </xdr:from>
    <xdr:ext cx="762000" cy="259045"/>
    <xdr:sp macro="" textlink="">
      <xdr:nvSpPr>
        <xdr:cNvPr id="263" name="給与水準   （国との比較）平均値テキスト">
          <a:extLst>
            <a:ext uri="{FF2B5EF4-FFF2-40B4-BE49-F238E27FC236}">
              <a16:creationId xmlns:a16="http://schemas.microsoft.com/office/drawing/2014/main" id="{00000000-0008-0000-0300-000007010000}"/>
            </a:ext>
          </a:extLst>
        </xdr:cNvPr>
        <xdr:cNvSpPr txBox="1"/>
      </xdr:nvSpPr>
      <xdr:spPr>
        <a:xfrm>
          <a:off x="17106900" y="14790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73782</xdr:rowOff>
    </xdr:from>
    <xdr:to>
      <xdr:col>81</xdr:col>
      <xdr:colOff>95250</xdr:colOff>
      <xdr:row>87</xdr:row>
      <xdr:rowOff>3932</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6967200" y="14818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81</xdr:row>
      <xdr:rowOff>28121</xdr:rowOff>
    </xdr:from>
    <xdr:to>
      <xdr:col>77</xdr:col>
      <xdr:colOff>44450</xdr:colOff>
      <xdr:row>82</xdr:row>
      <xdr:rowOff>166914</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5290800" y="13915571"/>
          <a:ext cx="889000" cy="31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62291</xdr:rowOff>
    </xdr:from>
    <xdr:to>
      <xdr:col>77</xdr:col>
      <xdr:colOff>95250</xdr:colOff>
      <xdr:row>86</xdr:row>
      <xdr:rowOff>163891</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6129000" y="1480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148668</xdr:rowOff>
    </xdr:from>
    <xdr:ext cx="7366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798800" y="148933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81</xdr:row>
      <xdr:rowOff>28121</xdr:rowOff>
    </xdr:from>
    <xdr:to>
      <xdr:col>72</xdr:col>
      <xdr:colOff>203200</xdr:colOff>
      <xdr:row>81</xdr:row>
      <xdr:rowOff>51102</xdr:rowOff>
    </xdr:to>
    <xdr:cxnSp macro="">
      <xdr:nvCxnSpPr>
        <xdr:cNvPr id="268" name="直線コネクタ 267">
          <a:extLst>
            <a:ext uri="{FF2B5EF4-FFF2-40B4-BE49-F238E27FC236}">
              <a16:creationId xmlns:a16="http://schemas.microsoft.com/office/drawing/2014/main" id="{00000000-0008-0000-0300-00000C010000}"/>
            </a:ext>
          </a:extLst>
        </xdr:cNvPr>
        <xdr:cNvCxnSpPr/>
      </xdr:nvCxnSpPr>
      <xdr:spPr>
        <a:xfrm flipV="1">
          <a:off x="14401800" y="13915571"/>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39309</xdr:rowOff>
    </xdr:from>
    <xdr:to>
      <xdr:col>73</xdr:col>
      <xdr:colOff>44450</xdr:colOff>
      <xdr:row>86</xdr:row>
      <xdr:rowOff>140909</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5240000" y="147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125686</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909800" y="1487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81</xdr:row>
      <xdr:rowOff>51102</xdr:rowOff>
    </xdr:from>
    <xdr:to>
      <xdr:col>68</xdr:col>
      <xdr:colOff>152400</xdr:colOff>
      <xdr:row>81</xdr:row>
      <xdr:rowOff>51102</xdr:rowOff>
    </xdr:to>
    <xdr:cxnSp macro="">
      <xdr:nvCxnSpPr>
        <xdr:cNvPr id="271" name="直線コネクタ 270">
          <a:extLst>
            <a:ext uri="{FF2B5EF4-FFF2-40B4-BE49-F238E27FC236}">
              <a16:creationId xmlns:a16="http://schemas.microsoft.com/office/drawing/2014/main" id="{00000000-0008-0000-0300-00000F010000}"/>
            </a:ext>
          </a:extLst>
        </xdr:cNvPr>
        <xdr:cNvCxnSpPr/>
      </xdr:nvCxnSpPr>
      <xdr:spPr>
        <a:xfrm>
          <a:off x="13512800" y="1393855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50800</xdr:rowOff>
    </xdr:from>
    <xdr:to>
      <xdr:col>68</xdr:col>
      <xdr:colOff>203200</xdr:colOff>
      <xdr:row>86</xdr:row>
      <xdr:rowOff>152400</xdr:rowOff>
    </xdr:to>
    <xdr:sp macro="" textlink="">
      <xdr:nvSpPr>
        <xdr:cNvPr id="272" name="フローチャート: 判断 271">
          <a:extLst>
            <a:ext uri="{FF2B5EF4-FFF2-40B4-BE49-F238E27FC236}">
              <a16:creationId xmlns:a16="http://schemas.microsoft.com/office/drawing/2014/main" id="{00000000-0008-0000-0300-000010010000}"/>
            </a:ext>
          </a:extLst>
        </xdr:cNvPr>
        <xdr:cNvSpPr/>
      </xdr:nvSpPr>
      <xdr:spPr>
        <a:xfrm>
          <a:off x="14351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137177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020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39309</xdr:rowOff>
    </xdr:from>
    <xdr:to>
      <xdr:col>64</xdr:col>
      <xdr:colOff>152400</xdr:colOff>
      <xdr:row>86</xdr:row>
      <xdr:rowOff>140909</xdr:rowOff>
    </xdr:to>
    <xdr:sp macro="" textlink="">
      <xdr:nvSpPr>
        <xdr:cNvPr id="274" name="フローチャート: 判断 273">
          <a:extLst>
            <a:ext uri="{FF2B5EF4-FFF2-40B4-BE49-F238E27FC236}">
              <a16:creationId xmlns:a16="http://schemas.microsoft.com/office/drawing/2014/main" id="{00000000-0008-0000-0300-000012010000}"/>
            </a:ext>
          </a:extLst>
        </xdr:cNvPr>
        <xdr:cNvSpPr/>
      </xdr:nvSpPr>
      <xdr:spPr>
        <a:xfrm>
          <a:off x="13462000" y="1478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125686</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131800" y="1487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150586</xdr:rowOff>
    </xdr:from>
    <xdr:to>
      <xdr:col>81</xdr:col>
      <xdr:colOff>95250</xdr:colOff>
      <xdr:row>83</xdr:row>
      <xdr:rowOff>80736</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69672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167113</xdr:rowOff>
    </xdr:from>
    <xdr:ext cx="762000" cy="259045"/>
    <xdr:sp macro="" textlink="">
      <xdr:nvSpPr>
        <xdr:cNvPr id="282" name="給与水準   （国との比較）該当値テキスト">
          <a:extLst>
            <a:ext uri="{FF2B5EF4-FFF2-40B4-BE49-F238E27FC236}">
              <a16:creationId xmlns:a16="http://schemas.microsoft.com/office/drawing/2014/main" id="{00000000-0008-0000-0300-00001A010000}"/>
            </a:ext>
          </a:extLst>
        </xdr:cNvPr>
        <xdr:cNvSpPr txBox="1"/>
      </xdr:nvSpPr>
      <xdr:spPr>
        <a:xfrm>
          <a:off x="17106900" y="140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116114</xdr:rowOff>
    </xdr:from>
    <xdr:to>
      <xdr:col>77</xdr:col>
      <xdr:colOff>95250</xdr:colOff>
      <xdr:row>83</xdr:row>
      <xdr:rowOff>46264</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61290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56441</xdr:rowOff>
    </xdr:from>
    <xdr:ext cx="7366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5798800" y="1394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80</xdr:row>
      <xdr:rowOff>148771</xdr:rowOff>
    </xdr:from>
    <xdr:to>
      <xdr:col>73</xdr:col>
      <xdr:colOff>44450</xdr:colOff>
      <xdr:row>81</xdr:row>
      <xdr:rowOff>78921</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5240000" y="1386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79</xdr:row>
      <xdr:rowOff>89098</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4909800" y="13633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81</xdr:row>
      <xdr:rowOff>302</xdr:rowOff>
    </xdr:from>
    <xdr:to>
      <xdr:col>68</xdr:col>
      <xdr:colOff>203200</xdr:colOff>
      <xdr:row>81</xdr:row>
      <xdr:rowOff>101902</xdr:rowOff>
    </xdr:to>
    <xdr:sp macro="" textlink="">
      <xdr:nvSpPr>
        <xdr:cNvPr id="287" name="楕円 286">
          <a:extLst>
            <a:ext uri="{FF2B5EF4-FFF2-40B4-BE49-F238E27FC236}">
              <a16:creationId xmlns:a16="http://schemas.microsoft.com/office/drawing/2014/main" id="{00000000-0008-0000-0300-00001F010000}"/>
            </a:ext>
          </a:extLst>
        </xdr:cNvPr>
        <xdr:cNvSpPr/>
      </xdr:nvSpPr>
      <xdr:spPr>
        <a:xfrm>
          <a:off x="14351000" y="138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79</xdr:row>
      <xdr:rowOff>112079</xdr:rowOff>
    </xdr:from>
    <xdr:ext cx="762000" cy="259045"/>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4020800" y="13656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81</xdr:row>
      <xdr:rowOff>302</xdr:rowOff>
    </xdr:from>
    <xdr:to>
      <xdr:col>64</xdr:col>
      <xdr:colOff>152400</xdr:colOff>
      <xdr:row>81</xdr:row>
      <xdr:rowOff>101902</xdr:rowOff>
    </xdr:to>
    <xdr:sp macro="" textlink="">
      <xdr:nvSpPr>
        <xdr:cNvPr id="289" name="楕円 288">
          <a:extLst>
            <a:ext uri="{FF2B5EF4-FFF2-40B4-BE49-F238E27FC236}">
              <a16:creationId xmlns:a16="http://schemas.microsoft.com/office/drawing/2014/main" id="{00000000-0008-0000-0300-000021010000}"/>
            </a:ext>
          </a:extLst>
        </xdr:cNvPr>
        <xdr:cNvSpPr/>
      </xdr:nvSpPr>
      <xdr:spPr>
        <a:xfrm>
          <a:off x="13462000" y="13887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79</xdr:row>
      <xdr:rowOff>112079</xdr:rowOff>
    </xdr:from>
    <xdr:ext cx="762000" cy="259045"/>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3131800" y="13656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2" name="テキスト ボックス 291">
          <a:extLst>
            <a:ext uri="{FF2B5EF4-FFF2-40B4-BE49-F238E27FC236}">
              <a16:creationId xmlns:a16="http://schemas.microsoft.com/office/drawing/2014/main" id="{00000000-0008-0000-0300-000024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301" name="正方形/長方形 300">
          <a:extLst>
            <a:ext uri="{FF2B5EF4-FFF2-40B4-BE49-F238E27FC236}">
              <a16:creationId xmlns:a16="http://schemas.microsoft.com/office/drawing/2014/main" id="{00000000-0008-0000-0300-00002D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2" name="正方形/長方形 301">
          <a:extLst>
            <a:ext uri="{FF2B5EF4-FFF2-40B4-BE49-F238E27FC236}">
              <a16:creationId xmlns:a16="http://schemas.microsoft.com/office/drawing/2014/main" id="{00000000-0008-0000-0300-00002E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東日本大震災による人口流出が進</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んだ</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一方で、復興事業</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等</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を実施</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していく</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ため</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派遣・任期付き職員</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の応援により、職員数が通常時より増加して</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おり、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類似団体平均を上回っている。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今後は</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復興事業の終息に伴い、注力のタイミングと定員のバランスの適正管理を計画的に行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っていく</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61</xdr:col>
      <xdr:colOff>6350</xdr:colOff>
      <xdr:row>54</xdr:row>
      <xdr:rowOff>139700</xdr:rowOff>
    </xdr:from>
    <xdr:ext cx="349839" cy="225703"/>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14" name="テキスト ボックス 313">
          <a:extLst>
            <a:ext uri="{FF2B5EF4-FFF2-40B4-BE49-F238E27FC236}">
              <a16:creationId xmlns:a16="http://schemas.microsoft.com/office/drawing/2014/main" id="{00000000-0008-0000-0300-00003A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16" name="テキスト ボックス 315">
          <a:extLst>
            <a:ext uri="{FF2B5EF4-FFF2-40B4-BE49-F238E27FC236}">
              <a16:creationId xmlns:a16="http://schemas.microsoft.com/office/drawing/2014/main" id="{00000000-0008-0000-0300-00003C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21" name="定員管理の状況グラフ枠">
          <a:extLst>
            <a:ext uri="{FF2B5EF4-FFF2-40B4-BE49-F238E27FC236}">
              <a16:creationId xmlns:a16="http://schemas.microsoft.com/office/drawing/2014/main" id="{00000000-0008-0000-0300-000041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78740</xdr:rowOff>
    </xdr:from>
    <xdr:to>
      <xdr:col>81</xdr:col>
      <xdr:colOff>44450</xdr:colOff>
      <xdr:row>66</xdr:row>
      <xdr:rowOff>171027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7018000" y="10022840"/>
          <a:ext cx="0" cy="14638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143104</xdr:rowOff>
    </xdr:from>
    <xdr:ext cx="762000" cy="259045"/>
    <xdr:sp macro="" textlink="">
      <xdr:nvSpPr>
        <xdr:cNvPr id="323" name="定員管理の状況最小値テキスト">
          <a:extLst>
            <a:ext uri="{FF2B5EF4-FFF2-40B4-BE49-F238E27FC236}">
              <a16:creationId xmlns:a16="http://schemas.microsoft.com/office/drawing/2014/main" id="{00000000-0008-0000-0300-000043010000}"/>
            </a:ext>
          </a:extLst>
        </xdr:cNvPr>
        <xdr:cNvSpPr txBox="1"/>
      </xdr:nvSpPr>
      <xdr:spPr>
        <a:xfrm>
          <a:off x="17106900" y="1145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171027</xdr:rowOff>
    </xdr:from>
    <xdr:to>
      <xdr:col>81</xdr:col>
      <xdr:colOff>133350</xdr:colOff>
      <xdr:row>66</xdr:row>
      <xdr:rowOff>171027</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6929100" y="1148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165117</xdr:rowOff>
    </xdr:from>
    <xdr:ext cx="762000" cy="259045"/>
    <xdr:sp macro="" textlink="">
      <xdr:nvSpPr>
        <xdr:cNvPr id="325" name="定員管理の状況最大値テキスト">
          <a:extLst>
            <a:ext uri="{FF2B5EF4-FFF2-40B4-BE49-F238E27FC236}">
              <a16:creationId xmlns:a16="http://schemas.microsoft.com/office/drawing/2014/main" id="{00000000-0008-0000-0300-000045010000}"/>
            </a:ext>
          </a:extLst>
        </xdr:cNvPr>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78740</xdr:rowOff>
    </xdr:from>
    <xdr:to>
      <xdr:col>81</xdr:col>
      <xdr:colOff>133350</xdr:colOff>
      <xdr:row>58</xdr:row>
      <xdr:rowOff>78740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64</xdr:row>
      <xdr:rowOff>25581</xdr:rowOff>
    </xdr:from>
    <xdr:to>
      <xdr:col>81</xdr:col>
      <xdr:colOff>44450</xdr:colOff>
      <xdr:row>64</xdr:row>
      <xdr:rowOff>50860</xdr:rowOff>
    </xdr:to>
    <xdr:cxnSp macro="">
      <xdr:nvCxnSpPr>
        <xdr:cNvPr id="327" name="直線コネクタ 326">
          <a:extLst>
            <a:ext uri="{FF2B5EF4-FFF2-40B4-BE49-F238E27FC236}">
              <a16:creationId xmlns:a16="http://schemas.microsoft.com/office/drawing/2014/main" id="{00000000-0008-0000-0300-000047010000}"/>
            </a:ext>
          </a:extLst>
        </xdr:cNvPr>
        <xdr:cNvCxnSpPr/>
      </xdr:nvCxnSpPr>
      <xdr:spPr>
        <a:xfrm flipV="1">
          <a:off x="16179800" y="10998381"/>
          <a:ext cx="8382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135907</xdr:rowOff>
    </xdr:from>
    <xdr:ext cx="762000" cy="259045"/>
    <xdr:sp macro="" textlink="">
      <xdr:nvSpPr>
        <xdr:cNvPr id="328" name="定員管理の状況平均値テキスト">
          <a:extLst>
            <a:ext uri="{FF2B5EF4-FFF2-40B4-BE49-F238E27FC236}">
              <a16:creationId xmlns:a16="http://schemas.microsoft.com/office/drawing/2014/main" id="{00000000-0008-0000-0300-000048010000}"/>
            </a:ext>
          </a:extLst>
        </xdr:cNvPr>
        <xdr:cNvSpPr txBox="1"/>
      </xdr:nvSpPr>
      <xdr:spPr>
        <a:xfrm>
          <a:off x="17106900" y="1025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119380</xdr:rowOff>
    </xdr:from>
    <xdr:to>
      <xdr:col>81</xdr:col>
      <xdr:colOff>95250</xdr:colOff>
      <xdr:row>61</xdr:row>
      <xdr:rowOff>49530</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6967200" y="1040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64</xdr:row>
      <xdr:rowOff>30178</xdr:rowOff>
    </xdr:from>
    <xdr:to>
      <xdr:col>77</xdr:col>
      <xdr:colOff>44450</xdr:colOff>
      <xdr:row>64</xdr:row>
      <xdr:rowOff>50860</xdr:rowOff>
    </xdr:to>
    <xdr:cxnSp macro="">
      <xdr:nvCxnSpPr>
        <xdr:cNvPr id="330" name="直線コネクタ 329">
          <a:extLst>
            <a:ext uri="{FF2B5EF4-FFF2-40B4-BE49-F238E27FC236}">
              <a16:creationId xmlns:a16="http://schemas.microsoft.com/office/drawing/2014/main" id="{00000000-0008-0000-0300-00004A010000}"/>
            </a:ext>
          </a:extLst>
        </xdr:cNvPr>
        <xdr:cNvCxnSpPr/>
      </xdr:nvCxnSpPr>
      <xdr:spPr>
        <a:xfrm>
          <a:off x="15290800" y="11002978"/>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106741</xdr:rowOff>
    </xdr:from>
    <xdr:to>
      <xdr:col>77</xdr:col>
      <xdr:colOff>95250</xdr:colOff>
      <xdr:row>61</xdr:row>
      <xdr:rowOff>36891</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6129000" y="10393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47068</xdr:rowOff>
    </xdr:from>
    <xdr:ext cx="7366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798800" y="101626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64</xdr:row>
      <xdr:rowOff>9495</xdr:rowOff>
    </xdr:from>
    <xdr:to>
      <xdr:col>72</xdr:col>
      <xdr:colOff>203200</xdr:colOff>
      <xdr:row>64</xdr:row>
      <xdr:rowOff>30178</xdr:rowOff>
    </xdr:to>
    <xdr:cxnSp macro="">
      <xdr:nvCxnSpPr>
        <xdr:cNvPr id="333" name="直線コネクタ 332">
          <a:extLst>
            <a:ext uri="{FF2B5EF4-FFF2-40B4-BE49-F238E27FC236}">
              <a16:creationId xmlns:a16="http://schemas.microsoft.com/office/drawing/2014/main" id="{00000000-0008-0000-0300-00004D010000}"/>
            </a:ext>
          </a:extLst>
        </xdr:cNvPr>
        <xdr:cNvCxnSpPr/>
      </xdr:nvCxnSpPr>
      <xdr:spPr>
        <a:xfrm>
          <a:off x="14401800" y="10982295"/>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73418</xdr:rowOff>
    </xdr:from>
    <xdr:to>
      <xdr:col>73</xdr:col>
      <xdr:colOff>44450</xdr:colOff>
      <xdr:row>61</xdr:row>
      <xdr:rowOff>3568</xdr:rowOff>
    </xdr:to>
    <xdr:sp macro="" textlink="">
      <xdr:nvSpPr>
        <xdr:cNvPr id="334" name="フローチャート: 判断 333">
          <a:extLst>
            <a:ext uri="{FF2B5EF4-FFF2-40B4-BE49-F238E27FC236}">
              <a16:creationId xmlns:a16="http://schemas.microsoft.com/office/drawing/2014/main" id="{00000000-0008-0000-0300-00004E010000}"/>
            </a:ext>
          </a:extLst>
        </xdr:cNvPr>
        <xdr:cNvSpPr/>
      </xdr:nvSpPr>
      <xdr:spPr>
        <a:xfrm>
          <a:off x="15240000" y="1036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13745</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909800" y="1012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64</xdr:row>
      <xdr:rowOff>9495</xdr:rowOff>
    </xdr:from>
    <xdr:to>
      <xdr:col>68</xdr:col>
      <xdr:colOff>152400</xdr:colOff>
      <xdr:row>64</xdr:row>
      <xdr:rowOff>70394</xdr:rowOff>
    </xdr:to>
    <xdr:cxnSp macro="">
      <xdr:nvCxnSpPr>
        <xdr:cNvPr id="336" name="直線コネクタ 335">
          <a:extLst>
            <a:ext uri="{FF2B5EF4-FFF2-40B4-BE49-F238E27FC236}">
              <a16:creationId xmlns:a16="http://schemas.microsoft.com/office/drawing/2014/main" id="{00000000-0008-0000-0300-000050010000}"/>
            </a:ext>
          </a:extLst>
        </xdr:cNvPr>
        <xdr:cNvCxnSpPr/>
      </xdr:nvCxnSpPr>
      <xdr:spPr>
        <a:xfrm flipV="1">
          <a:off x="13512800" y="10982295"/>
          <a:ext cx="889000" cy="60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122827</xdr:rowOff>
    </xdr:from>
    <xdr:to>
      <xdr:col>68</xdr:col>
      <xdr:colOff>203200</xdr:colOff>
      <xdr:row>61</xdr:row>
      <xdr:rowOff>52977</xdr:rowOff>
    </xdr:to>
    <xdr:sp macro="" textlink="">
      <xdr:nvSpPr>
        <xdr:cNvPr id="337" name="フローチャート: 判断 336">
          <a:extLst>
            <a:ext uri="{FF2B5EF4-FFF2-40B4-BE49-F238E27FC236}">
              <a16:creationId xmlns:a16="http://schemas.microsoft.com/office/drawing/2014/main" id="{00000000-0008-0000-0300-000051010000}"/>
            </a:ext>
          </a:extLst>
        </xdr:cNvPr>
        <xdr:cNvSpPr/>
      </xdr:nvSpPr>
      <xdr:spPr>
        <a:xfrm>
          <a:off x="14351000" y="10409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63154</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4020800" y="10178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98697</xdr:rowOff>
    </xdr:from>
    <xdr:to>
      <xdr:col>64</xdr:col>
      <xdr:colOff>152400</xdr:colOff>
      <xdr:row>61</xdr:row>
      <xdr:rowOff>28847</xdr:rowOff>
    </xdr:to>
    <xdr:sp macro="" textlink="">
      <xdr:nvSpPr>
        <xdr:cNvPr id="339" name="フローチャート: 判断 338">
          <a:extLst>
            <a:ext uri="{FF2B5EF4-FFF2-40B4-BE49-F238E27FC236}">
              <a16:creationId xmlns:a16="http://schemas.microsoft.com/office/drawing/2014/main" id="{00000000-0008-0000-0300-000053010000}"/>
            </a:ext>
          </a:extLst>
        </xdr:cNvPr>
        <xdr:cNvSpPr/>
      </xdr:nvSpPr>
      <xdr:spPr>
        <a:xfrm>
          <a:off x="13462000" y="10385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39024</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3131800" y="10154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146231</xdr:rowOff>
    </xdr:from>
    <xdr:to>
      <xdr:col>81</xdr:col>
      <xdr:colOff>95250</xdr:colOff>
      <xdr:row>64</xdr:row>
      <xdr:rowOff>76381</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6967200" y="10947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118308</xdr:rowOff>
    </xdr:from>
    <xdr:ext cx="762000" cy="259045"/>
    <xdr:sp macro="" textlink="">
      <xdr:nvSpPr>
        <xdr:cNvPr id="347" name="定員管理の状況該当値テキスト">
          <a:extLst>
            <a:ext uri="{FF2B5EF4-FFF2-40B4-BE49-F238E27FC236}">
              <a16:creationId xmlns:a16="http://schemas.microsoft.com/office/drawing/2014/main" id="{00000000-0008-0000-0300-00005B010000}"/>
            </a:ext>
          </a:extLst>
        </xdr:cNvPr>
        <xdr:cNvSpPr txBox="1"/>
      </xdr:nvSpPr>
      <xdr:spPr>
        <a:xfrm>
          <a:off x="17106900" y="10919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64</xdr:row>
      <xdr:rowOff>60</xdr:rowOff>
    </xdr:from>
    <xdr:to>
      <xdr:col>77</xdr:col>
      <xdr:colOff>95250</xdr:colOff>
      <xdr:row>64</xdr:row>
      <xdr:rowOff>101660</xdr:rowOff>
    </xdr:to>
    <xdr:sp macro="" textlink="">
      <xdr:nvSpPr>
        <xdr:cNvPr id="348" name="楕円 347">
          <a:extLst>
            <a:ext uri="{FF2B5EF4-FFF2-40B4-BE49-F238E27FC236}">
              <a16:creationId xmlns:a16="http://schemas.microsoft.com/office/drawing/2014/main" id="{00000000-0008-0000-0300-00005C010000}"/>
            </a:ext>
          </a:extLst>
        </xdr:cNvPr>
        <xdr:cNvSpPr/>
      </xdr:nvSpPr>
      <xdr:spPr>
        <a:xfrm>
          <a:off x="16129000" y="10972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64</xdr:row>
      <xdr:rowOff>86437</xdr:rowOff>
    </xdr:from>
    <xdr:ext cx="736600" cy="259045"/>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5798800" y="11059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150828</xdr:rowOff>
    </xdr:from>
    <xdr:to>
      <xdr:col>73</xdr:col>
      <xdr:colOff>44450</xdr:colOff>
      <xdr:row>64</xdr:row>
      <xdr:rowOff>80978</xdr:rowOff>
    </xdr:to>
    <xdr:sp macro="" textlink="">
      <xdr:nvSpPr>
        <xdr:cNvPr id="350" name="楕円 349">
          <a:extLst>
            <a:ext uri="{FF2B5EF4-FFF2-40B4-BE49-F238E27FC236}">
              <a16:creationId xmlns:a16="http://schemas.microsoft.com/office/drawing/2014/main" id="{00000000-0008-0000-0300-00005E010000}"/>
            </a:ext>
          </a:extLst>
        </xdr:cNvPr>
        <xdr:cNvSpPr/>
      </xdr:nvSpPr>
      <xdr:spPr>
        <a:xfrm>
          <a:off x="15240000" y="1095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64</xdr:row>
      <xdr:rowOff>65755</xdr:rowOff>
    </xdr:from>
    <xdr:ext cx="762000" cy="25904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4909800" y="11038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130145</xdr:rowOff>
    </xdr:from>
    <xdr:to>
      <xdr:col>68</xdr:col>
      <xdr:colOff>203200</xdr:colOff>
      <xdr:row>64</xdr:row>
      <xdr:rowOff>60295</xdr:rowOff>
    </xdr:to>
    <xdr:sp macro="" textlink="">
      <xdr:nvSpPr>
        <xdr:cNvPr id="352" name="楕円 351">
          <a:extLst>
            <a:ext uri="{FF2B5EF4-FFF2-40B4-BE49-F238E27FC236}">
              <a16:creationId xmlns:a16="http://schemas.microsoft.com/office/drawing/2014/main" id="{00000000-0008-0000-0300-000060010000}"/>
            </a:ext>
          </a:extLst>
        </xdr:cNvPr>
        <xdr:cNvSpPr/>
      </xdr:nvSpPr>
      <xdr:spPr>
        <a:xfrm>
          <a:off x="14351000" y="10931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64</xdr:row>
      <xdr:rowOff>45072</xdr:rowOff>
    </xdr:from>
    <xdr:ext cx="762000" cy="259045"/>
    <xdr:sp macro="" textlink="">
      <xdr:nvSpPr>
        <xdr:cNvPr id="353" name="テキスト ボックス 352">
          <a:extLst>
            <a:ext uri="{FF2B5EF4-FFF2-40B4-BE49-F238E27FC236}">
              <a16:creationId xmlns:a16="http://schemas.microsoft.com/office/drawing/2014/main" id="{00000000-0008-0000-0300-000061010000}"/>
            </a:ext>
          </a:extLst>
        </xdr:cNvPr>
        <xdr:cNvSpPr txBox="1"/>
      </xdr:nvSpPr>
      <xdr:spPr>
        <a:xfrm>
          <a:off x="14020800" y="11017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19594</xdr:rowOff>
    </xdr:from>
    <xdr:to>
      <xdr:col>64</xdr:col>
      <xdr:colOff>152400</xdr:colOff>
      <xdr:row>64</xdr:row>
      <xdr:rowOff>121194</xdr:rowOff>
    </xdr:to>
    <xdr:sp macro="" textlink="">
      <xdr:nvSpPr>
        <xdr:cNvPr id="354" name="楕円 353">
          <a:extLst>
            <a:ext uri="{FF2B5EF4-FFF2-40B4-BE49-F238E27FC236}">
              <a16:creationId xmlns:a16="http://schemas.microsoft.com/office/drawing/2014/main" id="{00000000-0008-0000-0300-000062010000}"/>
            </a:ext>
          </a:extLst>
        </xdr:cNvPr>
        <xdr:cNvSpPr/>
      </xdr:nvSpPr>
      <xdr:spPr>
        <a:xfrm>
          <a:off x="13462000" y="10992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64</xdr:row>
      <xdr:rowOff>105971</xdr:rowOff>
    </xdr:from>
    <xdr:ext cx="762000" cy="259045"/>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3131800" y="1107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61" name="正方形/長方形 360">
          <a:extLst>
            <a:ext uri="{FF2B5EF4-FFF2-40B4-BE49-F238E27FC236}">
              <a16:creationId xmlns:a16="http://schemas.microsoft.com/office/drawing/2014/main" id="{00000000-0008-0000-0300-000069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62" name="正方形/長方形 361">
          <a:extLst>
            <a:ext uri="{FF2B5EF4-FFF2-40B4-BE49-F238E27FC236}">
              <a16:creationId xmlns:a16="http://schemas.microsoft.com/office/drawing/2014/main" id="{00000000-0008-0000-0300-00006A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63" name="正方形/長方形 362">
          <a:extLst>
            <a:ext uri="{FF2B5EF4-FFF2-40B4-BE49-F238E27FC236}">
              <a16:creationId xmlns:a16="http://schemas.microsoft.com/office/drawing/2014/main" id="{00000000-0008-0000-0300-00006B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64" name="正方形/長方形 363">
          <a:extLst>
            <a:ext uri="{FF2B5EF4-FFF2-40B4-BE49-F238E27FC236}">
              <a16:creationId xmlns:a16="http://schemas.microsoft.com/office/drawing/2014/main" id="{00000000-0008-0000-0300-00006C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5" name="正方形/長方形 364">
          <a:extLst>
            <a:ext uri="{FF2B5EF4-FFF2-40B4-BE49-F238E27FC236}">
              <a16:creationId xmlns:a16="http://schemas.microsoft.com/office/drawing/2014/main" id="{00000000-0008-0000-0300-00006D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66" name="正方形/長方形 365">
          <a:extLst>
            <a:ext uri="{FF2B5EF4-FFF2-40B4-BE49-F238E27FC236}">
              <a16:creationId xmlns:a16="http://schemas.microsoft.com/office/drawing/2014/main" id="{00000000-0008-0000-0300-00006E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7" name="正方形/長方形 366">
          <a:extLst>
            <a:ext uri="{FF2B5EF4-FFF2-40B4-BE49-F238E27FC236}">
              <a16:creationId xmlns:a16="http://schemas.microsoft.com/office/drawing/2014/main" id="{00000000-0008-0000-0300-00006F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普通建設の抑制に努めていたことによる元金償還額の減少により、前年度比では</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0.6</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ポイントを下げている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。しかし、</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H29</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年度に過疎地域に指定さ</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れ</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、各種過疎対策事業の財源として発行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した過疎対策事業債の償還により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増加の推移が想定される。</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今後も緊急度・住民ニーズを的確に把握した事業の選択により、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公平な世代間の負担とのバランスを注視していく</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xdr:txBody>
    </xdr:sp>
    <xdr:clientData/>
  </xdr:twoCellAnchor>
  <xdr:oneCellAnchor>
    <xdr:from>
      <xdr:col>61</xdr:col>
      <xdr:colOff>6350</xdr:colOff>
      <xdr:row>32</xdr:row>
      <xdr:rowOff>101600</xdr:rowOff>
    </xdr:from>
    <xdr:ext cx="298543" cy="225703"/>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75" name="テキスト ボックス 374">
          <a:extLst>
            <a:ext uri="{FF2B5EF4-FFF2-40B4-BE49-F238E27FC236}">
              <a16:creationId xmlns:a16="http://schemas.microsoft.com/office/drawing/2014/main" id="{00000000-0008-0000-0300-000077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77" name="テキスト ボックス 376">
          <a:extLst>
            <a:ext uri="{FF2B5EF4-FFF2-40B4-BE49-F238E27FC236}">
              <a16:creationId xmlns:a16="http://schemas.microsoft.com/office/drawing/2014/main" id="{00000000-0008-0000-0300-000079010000}"/>
            </a:ext>
          </a:extLst>
        </xdr:cNvPr>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67327</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79375</xdr:rowOff>
    </xdr:from>
    <xdr:to>
      <xdr:col>85</xdr:col>
      <xdr:colOff>95250</xdr:colOff>
      <xdr:row>35</xdr:row>
      <xdr:rowOff>79375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108602</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87" name="公債費負担の状況グラフ枠">
          <a:extLst>
            <a:ext uri="{FF2B5EF4-FFF2-40B4-BE49-F238E27FC236}">
              <a16:creationId xmlns:a16="http://schemas.microsoft.com/office/drawing/2014/main" id="{00000000-0008-0000-0300-000083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78846</xdr:rowOff>
    </xdr:from>
    <xdr:to>
      <xdr:col>81</xdr:col>
      <xdr:colOff>44450</xdr:colOff>
      <xdr:row>44</xdr:row>
      <xdr:rowOff>155046</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7018000" y="6251046"/>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127123</xdr:rowOff>
    </xdr:from>
    <xdr:ext cx="762000" cy="259045"/>
    <xdr:sp macro="" textlink="">
      <xdr:nvSpPr>
        <xdr:cNvPr id="389" name="公債費負担の状況最小値テキスト">
          <a:extLst>
            <a:ext uri="{FF2B5EF4-FFF2-40B4-BE49-F238E27FC236}">
              <a16:creationId xmlns:a16="http://schemas.microsoft.com/office/drawing/2014/main" id="{00000000-0008-0000-0300-000085010000}"/>
            </a:ext>
          </a:extLst>
        </xdr:cNvPr>
        <xdr:cNvSpPr txBox="1"/>
      </xdr:nvSpPr>
      <xdr:spPr>
        <a:xfrm>
          <a:off x="17106900" y="7670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155046</xdr:rowOff>
    </xdr:from>
    <xdr:to>
      <xdr:col>81</xdr:col>
      <xdr:colOff>133350</xdr:colOff>
      <xdr:row>44</xdr:row>
      <xdr:rowOff>155046</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6929100" y="76988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165223</xdr:rowOff>
    </xdr:from>
    <xdr:ext cx="762000" cy="259045"/>
    <xdr:sp macro="" textlink="">
      <xdr:nvSpPr>
        <xdr:cNvPr id="391" name="公債費負担の状況最大値テキスト">
          <a:extLst>
            <a:ext uri="{FF2B5EF4-FFF2-40B4-BE49-F238E27FC236}">
              <a16:creationId xmlns:a16="http://schemas.microsoft.com/office/drawing/2014/main" id="{00000000-0008-0000-0300-000087010000}"/>
            </a:ext>
          </a:extLst>
        </xdr:cNvPr>
        <xdr:cNvSpPr txBox="1"/>
      </xdr:nvSpPr>
      <xdr:spPr>
        <a:xfrm>
          <a:off x="17106900" y="599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78846</xdr:rowOff>
    </xdr:from>
    <xdr:to>
      <xdr:col>81</xdr:col>
      <xdr:colOff>133350</xdr:colOff>
      <xdr:row>36</xdr:row>
      <xdr:rowOff>78846</xdr:rowOff>
    </xdr:to>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16929100" y="6251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47096</xdr:rowOff>
    </xdr:from>
    <xdr:to>
      <xdr:col>81</xdr:col>
      <xdr:colOff>44450</xdr:colOff>
      <xdr:row>39</xdr:row>
      <xdr:rowOff>107421</xdr:rowOff>
    </xdr:to>
    <xdr:cxnSp macro="">
      <xdr:nvCxnSpPr>
        <xdr:cNvPr id="393" name="直線コネクタ 392">
          <a:extLst>
            <a:ext uri="{FF2B5EF4-FFF2-40B4-BE49-F238E27FC236}">
              <a16:creationId xmlns:a16="http://schemas.microsoft.com/office/drawing/2014/main" id="{00000000-0008-0000-0300-000089010000}"/>
            </a:ext>
          </a:extLst>
        </xdr:cNvPr>
        <xdr:cNvCxnSpPr/>
      </xdr:nvCxnSpPr>
      <xdr:spPr>
        <a:xfrm flipV="1">
          <a:off x="16179800" y="6733646"/>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159402</xdr:rowOff>
    </xdr:from>
    <xdr:ext cx="762000" cy="259045"/>
    <xdr:sp macro="" textlink="">
      <xdr:nvSpPr>
        <xdr:cNvPr id="394" name="公債費負担の状況平均値テキスト">
          <a:extLst>
            <a:ext uri="{FF2B5EF4-FFF2-40B4-BE49-F238E27FC236}">
              <a16:creationId xmlns:a16="http://schemas.microsoft.com/office/drawing/2014/main" id="{00000000-0008-0000-0300-00008A010000}"/>
            </a:ext>
          </a:extLst>
        </xdr:cNvPr>
        <xdr:cNvSpPr txBox="1"/>
      </xdr:nvSpPr>
      <xdr:spPr>
        <a:xfrm>
          <a:off x="17106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15875</xdr:rowOff>
    </xdr:from>
    <xdr:to>
      <xdr:col>81</xdr:col>
      <xdr:colOff>95250</xdr:colOff>
      <xdr:row>40</xdr:row>
      <xdr:rowOff>117475</xdr:rowOff>
    </xdr:to>
    <xdr:sp macro="" textlink="">
      <xdr:nvSpPr>
        <xdr:cNvPr id="395" name="フローチャート: 判断 394">
          <a:extLst>
            <a:ext uri="{FF2B5EF4-FFF2-40B4-BE49-F238E27FC236}">
              <a16:creationId xmlns:a16="http://schemas.microsoft.com/office/drawing/2014/main" id="{00000000-0008-0000-0300-00008B010000}"/>
            </a:ext>
          </a:extLst>
        </xdr:cNvPr>
        <xdr:cNvSpPr/>
      </xdr:nvSpPr>
      <xdr:spPr>
        <a:xfrm>
          <a:off x="16967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107421</xdr:rowOff>
    </xdr:from>
    <xdr:to>
      <xdr:col>77</xdr:col>
      <xdr:colOff>44450</xdr:colOff>
      <xdr:row>40</xdr:row>
      <xdr:rowOff>6350</xdr:rowOff>
    </xdr:to>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flipV="1">
          <a:off x="15290800" y="6793971"/>
          <a:ext cx="8890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167217</xdr:rowOff>
    </xdr:from>
    <xdr:to>
      <xdr:col>77</xdr:col>
      <xdr:colOff>95250</xdr:colOff>
      <xdr:row>40</xdr:row>
      <xdr:rowOff>97367</xdr:rowOff>
    </xdr:to>
    <xdr:sp macro="" textlink="">
      <xdr:nvSpPr>
        <xdr:cNvPr id="397" name="フローチャート: 判断 396">
          <a:extLst>
            <a:ext uri="{FF2B5EF4-FFF2-40B4-BE49-F238E27FC236}">
              <a16:creationId xmlns:a16="http://schemas.microsoft.com/office/drawing/2014/main" id="{00000000-0008-0000-0300-00008D010000}"/>
            </a:ext>
          </a:extLst>
        </xdr:cNvPr>
        <xdr:cNvSpPr/>
      </xdr:nvSpPr>
      <xdr:spPr>
        <a:xfrm>
          <a:off x="16129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82144</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69401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6350</xdr:rowOff>
    </xdr:from>
    <xdr:to>
      <xdr:col>72</xdr:col>
      <xdr:colOff>203200</xdr:colOff>
      <xdr:row>41</xdr:row>
      <xdr:rowOff>46038</xdr:rowOff>
    </xdr:to>
    <xdr:cxnSp macro="">
      <xdr:nvCxnSpPr>
        <xdr:cNvPr id="399" name="直線コネクタ 398">
          <a:extLst>
            <a:ext uri="{FF2B5EF4-FFF2-40B4-BE49-F238E27FC236}">
              <a16:creationId xmlns:a16="http://schemas.microsoft.com/office/drawing/2014/main" id="{00000000-0008-0000-0300-00008F010000}"/>
            </a:ext>
          </a:extLst>
        </xdr:cNvPr>
        <xdr:cNvCxnSpPr/>
      </xdr:nvCxnSpPr>
      <xdr:spPr>
        <a:xfrm flipV="1">
          <a:off x="14401800" y="6864350"/>
          <a:ext cx="889000" cy="211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35983</xdr:rowOff>
    </xdr:from>
    <xdr:to>
      <xdr:col>73</xdr:col>
      <xdr:colOff>44450</xdr:colOff>
      <xdr:row>40</xdr:row>
      <xdr:rowOff>137583</xdr:rowOff>
    </xdr:to>
    <xdr:sp macro="" textlink="">
      <xdr:nvSpPr>
        <xdr:cNvPr id="400" name="フローチャート: 判断 399">
          <a:extLst>
            <a:ext uri="{FF2B5EF4-FFF2-40B4-BE49-F238E27FC236}">
              <a16:creationId xmlns:a16="http://schemas.microsoft.com/office/drawing/2014/main" id="{00000000-0008-0000-0300-000090010000}"/>
            </a:ext>
          </a:extLst>
        </xdr:cNvPr>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122360</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909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46038</xdr:rowOff>
    </xdr:from>
    <xdr:to>
      <xdr:col>68</xdr:col>
      <xdr:colOff>152400</xdr:colOff>
      <xdr:row>41</xdr:row>
      <xdr:rowOff>116417</xdr:rowOff>
    </xdr:to>
    <xdr:cxnSp macro="">
      <xdr:nvCxnSpPr>
        <xdr:cNvPr id="402" name="直線コネクタ 401">
          <a:extLst>
            <a:ext uri="{FF2B5EF4-FFF2-40B4-BE49-F238E27FC236}">
              <a16:creationId xmlns:a16="http://schemas.microsoft.com/office/drawing/2014/main" id="{00000000-0008-0000-0300-000092010000}"/>
            </a:ext>
          </a:extLst>
        </xdr:cNvPr>
        <xdr:cNvCxnSpPr/>
      </xdr:nvCxnSpPr>
      <xdr:spPr>
        <a:xfrm flipV="1">
          <a:off x="13512800" y="7075488"/>
          <a:ext cx="8890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96308</xdr:rowOff>
    </xdr:from>
    <xdr:to>
      <xdr:col>68</xdr:col>
      <xdr:colOff>203200</xdr:colOff>
      <xdr:row>41</xdr:row>
      <xdr:rowOff>26458</xdr:rowOff>
    </xdr:to>
    <xdr:sp macro="" textlink="">
      <xdr:nvSpPr>
        <xdr:cNvPr id="403" name="フローチャート: 判断 402">
          <a:extLst>
            <a:ext uri="{FF2B5EF4-FFF2-40B4-BE49-F238E27FC236}">
              <a16:creationId xmlns:a16="http://schemas.microsoft.com/office/drawing/2014/main" id="{00000000-0008-0000-0300-000093010000}"/>
            </a:ext>
          </a:extLst>
        </xdr:cNvPr>
        <xdr:cNvSpPr/>
      </xdr:nvSpPr>
      <xdr:spPr>
        <a:xfrm>
          <a:off x="14351000" y="695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36635</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4020800" y="672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86254</xdr:rowOff>
    </xdr:from>
    <xdr:to>
      <xdr:col>64</xdr:col>
      <xdr:colOff>152400</xdr:colOff>
      <xdr:row>41</xdr:row>
      <xdr:rowOff>16404</xdr:rowOff>
    </xdr:to>
    <xdr:sp macro="" textlink="">
      <xdr:nvSpPr>
        <xdr:cNvPr id="405" name="フローチャート: 判断 404">
          <a:extLst>
            <a:ext uri="{FF2B5EF4-FFF2-40B4-BE49-F238E27FC236}">
              <a16:creationId xmlns:a16="http://schemas.microsoft.com/office/drawing/2014/main" id="{00000000-0008-0000-0300-000095010000}"/>
            </a:ext>
          </a:extLst>
        </xdr:cNvPr>
        <xdr:cNvSpPr/>
      </xdr:nvSpPr>
      <xdr:spPr>
        <a:xfrm>
          <a:off x="13462000" y="694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26581</xdr:rowOff>
    </xdr:from>
    <xdr:ext cx="762000" cy="259045"/>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131800" y="671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167746</xdr:rowOff>
    </xdr:from>
    <xdr:to>
      <xdr:col>81</xdr:col>
      <xdr:colOff>95250</xdr:colOff>
      <xdr:row>39</xdr:row>
      <xdr:rowOff>97896</xdr:rowOff>
    </xdr:to>
    <xdr:sp macro="" textlink="">
      <xdr:nvSpPr>
        <xdr:cNvPr id="412" name="楕円 411">
          <a:extLst>
            <a:ext uri="{FF2B5EF4-FFF2-40B4-BE49-F238E27FC236}">
              <a16:creationId xmlns:a16="http://schemas.microsoft.com/office/drawing/2014/main" id="{00000000-0008-0000-0300-00009C010000}"/>
            </a:ext>
          </a:extLst>
        </xdr:cNvPr>
        <xdr:cNvSpPr/>
      </xdr:nvSpPr>
      <xdr:spPr>
        <a:xfrm>
          <a:off x="16967200" y="6682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12823</xdr:rowOff>
    </xdr:from>
    <xdr:ext cx="762000" cy="259045"/>
    <xdr:sp macro="" textlink="">
      <xdr:nvSpPr>
        <xdr:cNvPr id="413" name="公債費負担の状況該当値テキスト">
          <a:extLst>
            <a:ext uri="{FF2B5EF4-FFF2-40B4-BE49-F238E27FC236}">
              <a16:creationId xmlns:a16="http://schemas.microsoft.com/office/drawing/2014/main" id="{00000000-0008-0000-0300-00009D010000}"/>
            </a:ext>
          </a:extLst>
        </xdr:cNvPr>
        <xdr:cNvSpPr txBox="1"/>
      </xdr:nvSpPr>
      <xdr:spPr>
        <a:xfrm>
          <a:off x="17106900" y="6527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56621</xdr:rowOff>
    </xdr:from>
    <xdr:to>
      <xdr:col>77</xdr:col>
      <xdr:colOff>95250</xdr:colOff>
      <xdr:row>39</xdr:row>
      <xdr:rowOff>158221</xdr:rowOff>
    </xdr:to>
    <xdr:sp macro="" textlink="">
      <xdr:nvSpPr>
        <xdr:cNvPr id="414" name="楕円 413">
          <a:extLst>
            <a:ext uri="{FF2B5EF4-FFF2-40B4-BE49-F238E27FC236}">
              <a16:creationId xmlns:a16="http://schemas.microsoft.com/office/drawing/2014/main" id="{00000000-0008-0000-0300-00009E010000}"/>
            </a:ext>
          </a:extLst>
        </xdr:cNvPr>
        <xdr:cNvSpPr/>
      </xdr:nvSpPr>
      <xdr:spPr>
        <a:xfrm>
          <a:off x="16129000" y="6743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168398</xdr:rowOff>
    </xdr:from>
    <xdr:ext cx="736600" cy="259045"/>
    <xdr:sp macro="" textlink="">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5798800" y="6512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127000</xdr:rowOff>
    </xdr:from>
    <xdr:to>
      <xdr:col>73</xdr:col>
      <xdr:colOff>44450</xdr:colOff>
      <xdr:row>40</xdr:row>
      <xdr:rowOff>57150</xdr:rowOff>
    </xdr:to>
    <xdr:sp macro="" textlink="">
      <xdr:nvSpPr>
        <xdr:cNvPr id="416" name="楕円 415">
          <a:extLst>
            <a:ext uri="{FF2B5EF4-FFF2-40B4-BE49-F238E27FC236}">
              <a16:creationId xmlns:a16="http://schemas.microsoft.com/office/drawing/2014/main" id="{00000000-0008-0000-0300-0000A0010000}"/>
            </a:ext>
          </a:extLst>
        </xdr:cNvPr>
        <xdr:cNvSpPr/>
      </xdr:nvSpPr>
      <xdr:spPr>
        <a:xfrm>
          <a:off x="15240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67327</xdr:rowOff>
    </xdr:from>
    <xdr:ext cx="762000" cy="259045"/>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4909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166688</xdr:rowOff>
    </xdr:from>
    <xdr:to>
      <xdr:col>68</xdr:col>
      <xdr:colOff>203200</xdr:colOff>
      <xdr:row>41</xdr:row>
      <xdr:rowOff>96838</xdr:rowOff>
    </xdr:to>
    <xdr:sp macro="" textlink="">
      <xdr:nvSpPr>
        <xdr:cNvPr id="418" name="楕円 417">
          <a:extLst>
            <a:ext uri="{FF2B5EF4-FFF2-40B4-BE49-F238E27FC236}">
              <a16:creationId xmlns:a16="http://schemas.microsoft.com/office/drawing/2014/main" id="{00000000-0008-0000-0300-0000A2010000}"/>
            </a:ext>
          </a:extLst>
        </xdr:cNvPr>
        <xdr:cNvSpPr/>
      </xdr:nvSpPr>
      <xdr:spPr>
        <a:xfrm>
          <a:off x="143510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81615</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4020800" y="711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65617</xdr:rowOff>
    </xdr:from>
    <xdr:to>
      <xdr:col>64</xdr:col>
      <xdr:colOff>152400</xdr:colOff>
      <xdr:row>41</xdr:row>
      <xdr:rowOff>167217</xdr:rowOff>
    </xdr:to>
    <xdr:sp macro="" textlink="">
      <xdr:nvSpPr>
        <xdr:cNvPr id="420" name="楕円 419">
          <a:extLst>
            <a:ext uri="{FF2B5EF4-FFF2-40B4-BE49-F238E27FC236}">
              <a16:creationId xmlns:a16="http://schemas.microsoft.com/office/drawing/2014/main" id="{00000000-0008-0000-0300-0000A4010000}"/>
            </a:ext>
          </a:extLst>
        </xdr:cNvPr>
        <xdr:cNvSpPr/>
      </xdr:nvSpPr>
      <xdr:spPr>
        <a:xfrm>
          <a:off x="13462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151994</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3131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22" name="正方形/長方形 421">
          <a:extLst>
            <a:ext uri="{FF2B5EF4-FFF2-40B4-BE49-F238E27FC236}">
              <a16:creationId xmlns:a16="http://schemas.microsoft.com/office/drawing/2014/main" id="{00000000-0008-0000-0300-0000A6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25" name="正方形/長方形 424">
          <a:extLst>
            <a:ext uri="{FF2B5EF4-FFF2-40B4-BE49-F238E27FC236}">
              <a16:creationId xmlns:a16="http://schemas.microsoft.com/office/drawing/2014/main" id="{00000000-0008-0000-0300-0000A9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26" name="正方形/長方形 425">
          <a:extLst>
            <a:ext uri="{FF2B5EF4-FFF2-40B4-BE49-F238E27FC236}">
              <a16:creationId xmlns:a16="http://schemas.microsoft.com/office/drawing/2014/main" id="{00000000-0008-0000-0300-0000AA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27" name="正方形/長方形 426">
          <a:extLst>
            <a:ext uri="{FF2B5EF4-FFF2-40B4-BE49-F238E27FC236}">
              <a16:creationId xmlns:a16="http://schemas.microsoft.com/office/drawing/2014/main" id="{00000000-0008-0000-0300-0000AB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28" name="正方形/長方形 427">
          <a:extLst>
            <a:ext uri="{FF2B5EF4-FFF2-40B4-BE49-F238E27FC236}">
              <a16:creationId xmlns:a16="http://schemas.microsoft.com/office/drawing/2014/main" id="{00000000-0008-0000-0300-0000AC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29" name="正方形/長方形 428">
          <a:extLst>
            <a:ext uri="{FF2B5EF4-FFF2-40B4-BE49-F238E27FC236}">
              <a16:creationId xmlns:a16="http://schemas.microsoft.com/office/drawing/2014/main" id="{00000000-0008-0000-0300-0000AD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30" name="正方形/長方形 429">
          <a:extLst>
            <a:ext uri="{FF2B5EF4-FFF2-40B4-BE49-F238E27FC236}">
              <a16:creationId xmlns:a16="http://schemas.microsoft.com/office/drawing/2014/main" id="{00000000-0008-0000-0300-0000AE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正方形/長方形 430">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32" name="正方形/長方形 431">
          <a:extLst>
            <a:ext uri="{FF2B5EF4-FFF2-40B4-BE49-F238E27FC236}">
              <a16:creationId xmlns:a16="http://schemas.microsoft.com/office/drawing/2014/main" id="{00000000-0008-0000-0300-0000B0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33" name="正方形/長方形 432">
          <a:extLst>
            <a:ext uri="{FF2B5EF4-FFF2-40B4-BE49-F238E27FC236}">
              <a16:creationId xmlns:a16="http://schemas.microsoft.com/office/drawing/2014/main" id="{00000000-0008-0000-0300-0000B1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34" name="テキスト ボックス 433">
          <a:extLst>
            <a:ext uri="{FF2B5EF4-FFF2-40B4-BE49-F238E27FC236}">
              <a16:creationId xmlns:a16="http://schemas.microsoft.com/office/drawing/2014/main" id="{00000000-0008-0000-0300-0000B2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に関連する復興財源が措置されていることに伴う充当可能財源の増加が要因となり、昨年に引き続き数値的には一時的に良好を示している状況となっているが、復興財源が縮小するにつれ震災前の水準以下になることも想定されるため、復興事業と将来負担のバランスを考えながら住民のニーズに沿った財政運営をしていく。</a:t>
          </a:r>
          <a:endPar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61</xdr:col>
      <xdr:colOff>6350</xdr:colOff>
      <xdr:row>10</xdr:row>
      <xdr:rowOff>63500</xdr:rowOff>
    </xdr:from>
    <xdr:ext cx="298543" cy="225703"/>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51" name="将来負担の状況グラフ枠">
          <a:extLst>
            <a:ext uri="{FF2B5EF4-FFF2-40B4-BE49-F238E27FC236}">
              <a16:creationId xmlns:a16="http://schemas.microsoft.com/office/drawing/2014/main" id="{00000000-0008-0000-0300-0000C3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23</xdr:row>
      <xdr:rowOff>45176</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7018000" y="2313214"/>
          <a:ext cx="0" cy="16753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17253</xdr:rowOff>
    </xdr:from>
    <xdr:ext cx="762000" cy="259045"/>
    <xdr:sp macro="" textlink="">
      <xdr:nvSpPr>
        <xdr:cNvPr id="453" name="将来負担の状況最小値テキスト">
          <a:extLst>
            <a:ext uri="{FF2B5EF4-FFF2-40B4-BE49-F238E27FC236}">
              <a16:creationId xmlns:a16="http://schemas.microsoft.com/office/drawing/2014/main" id="{00000000-0008-0000-0300-0000C5010000}"/>
            </a:ext>
          </a:extLst>
        </xdr:cNvPr>
        <xdr:cNvSpPr txBox="1"/>
      </xdr:nvSpPr>
      <xdr:spPr>
        <a:xfrm>
          <a:off x="17106900" y="396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45176</xdr:rowOff>
    </xdr:from>
    <xdr:to>
      <xdr:col>81</xdr:col>
      <xdr:colOff>133350</xdr:colOff>
      <xdr:row>23</xdr:row>
      <xdr:rowOff>45176</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a:off x="16929100" y="3988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55" name="将来負担の状況最大値テキスト">
          <a:extLst>
            <a:ext uri="{FF2B5EF4-FFF2-40B4-BE49-F238E27FC236}">
              <a16:creationId xmlns:a16="http://schemas.microsoft.com/office/drawing/2014/main" id="{00000000-0008-0000-0300-0000C7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56" name="直線コネクタ 455">
          <a:extLst>
            <a:ext uri="{FF2B5EF4-FFF2-40B4-BE49-F238E27FC236}">
              <a16:creationId xmlns:a16="http://schemas.microsoft.com/office/drawing/2014/main" id="{00000000-0008-0000-0300-0000C8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57" name="将来負担の状況平均値テキスト">
          <a:extLst>
            <a:ext uri="{FF2B5EF4-FFF2-40B4-BE49-F238E27FC236}">
              <a16:creationId xmlns:a16="http://schemas.microsoft.com/office/drawing/2014/main" id="{00000000-0008-0000-0300-0000C9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58" name="フローチャート: 判断 457">
          <a:extLst>
            <a:ext uri="{FF2B5EF4-FFF2-40B4-BE49-F238E27FC236}">
              <a16:creationId xmlns:a16="http://schemas.microsoft.com/office/drawing/2014/main" id="{00000000-0008-0000-0300-0000CA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131233</xdr:rowOff>
    </xdr:from>
    <xdr:to>
      <xdr:col>77</xdr:col>
      <xdr:colOff>95250</xdr:colOff>
      <xdr:row>14</xdr:row>
      <xdr:rowOff>61383</xdr:rowOff>
    </xdr:to>
    <xdr:sp macro="" textlink="">
      <xdr:nvSpPr>
        <xdr:cNvPr id="459" name="フローチャート: 判断 458">
          <a:extLst>
            <a:ext uri="{FF2B5EF4-FFF2-40B4-BE49-F238E27FC236}">
              <a16:creationId xmlns:a16="http://schemas.microsoft.com/office/drawing/2014/main" id="{00000000-0008-0000-0300-0000CB010000}"/>
            </a:ext>
          </a:extLst>
        </xdr:cNvPr>
        <xdr:cNvSpPr/>
      </xdr:nvSpPr>
      <xdr:spPr>
        <a:xfrm>
          <a:off x="16129000" y="236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71560</xdr:rowOff>
    </xdr:from>
    <xdr:ext cx="7366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798800" y="2128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132140</xdr:rowOff>
    </xdr:from>
    <xdr:to>
      <xdr:col>73</xdr:col>
      <xdr:colOff>44450</xdr:colOff>
      <xdr:row>15</xdr:row>
      <xdr:rowOff>62290</xdr:rowOff>
    </xdr:to>
    <xdr:sp macro="" textlink="">
      <xdr:nvSpPr>
        <xdr:cNvPr id="461" name="フローチャート: 判断 460">
          <a:extLst>
            <a:ext uri="{FF2B5EF4-FFF2-40B4-BE49-F238E27FC236}">
              <a16:creationId xmlns:a16="http://schemas.microsoft.com/office/drawing/2014/main" id="{00000000-0008-0000-0300-0000CD010000}"/>
            </a:ext>
          </a:extLst>
        </xdr:cNvPr>
        <xdr:cNvSpPr/>
      </xdr:nvSpPr>
      <xdr:spPr>
        <a:xfrm>
          <a:off x="15240000" y="25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72467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909800" y="2301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103414</xdr:rowOff>
    </xdr:from>
    <xdr:to>
      <xdr:col>68</xdr:col>
      <xdr:colOff>203200</xdr:colOff>
      <xdr:row>15</xdr:row>
      <xdr:rowOff>33564</xdr:rowOff>
    </xdr:to>
    <xdr:sp macro="" textlink="">
      <xdr:nvSpPr>
        <xdr:cNvPr id="463" name="フローチャート: 判断 462">
          <a:extLst>
            <a:ext uri="{FF2B5EF4-FFF2-40B4-BE49-F238E27FC236}">
              <a16:creationId xmlns:a16="http://schemas.microsoft.com/office/drawing/2014/main" id="{00000000-0008-0000-0300-0000CF010000}"/>
            </a:ext>
          </a:extLst>
        </xdr:cNvPr>
        <xdr:cNvSpPr/>
      </xdr:nvSpPr>
      <xdr:spPr>
        <a:xfrm>
          <a:off x="14351000" y="2503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43741</xdr:rowOff>
    </xdr:from>
    <xdr:ext cx="762000" cy="259045"/>
    <xdr:sp macro="" textlink="">
      <xdr:nvSpPr>
        <xdr:cNvPr id="464" name="テキスト ボックス 463">
          <a:extLst>
            <a:ext uri="{FF2B5EF4-FFF2-40B4-BE49-F238E27FC236}">
              <a16:creationId xmlns:a16="http://schemas.microsoft.com/office/drawing/2014/main" id="{00000000-0008-0000-0300-0000D0010000}"/>
            </a:ext>
          </a:extLst>
        </xdr:cNvPr>
        <xdr:cNvSpPr txBox="1"/>
      </xdr:nvSpPr>
      <xdr:spPr>
        <a:xfrm>
          <a:off x="14020800" y="227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102265</xdr:rowOff>
    </xdr:from>
    <xdr:to>
      <xdr:col>64</xdr:col>
      <xdr:colOff>152400</xdr:colOff>
      <xdr:row>15</xdr:row>
      <xdr:rowOff>32415</xdr:rowOff>
    </xdr:to>
    <xdr:sp macro="" textlink="">
      <xdr:nvSpPr>
        <xdr:cNvPr id="465" name="フローチャート: 判断 464">
          <a:extLst>
            <a:ext uri="{FF2B5EF4-FFF2-40B4-BE49-F238E27FC236}">
              <a16:creationId xmlns:a16="http://schemas.microsoft.com/office/drawing/2014/main" id="{00000000-0008-0000-0300-0000D1010000}"/>
            </a:ext>
          </a:extLst>
        </xdr:cNvPr>
        <xdr:cNvSpPr/>
      </xdr:nvSpPr>
      <xdr:spPr>
        <a:xfrm>
          <a:off x="13462000" y="250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42592</xdr:rowOff>
    </xdr:from>
    <xdr:ext cx="762000" cy="259045"/>
    <xdr:sp macro="" textlink="">
      <xdr:nvSpPr>
        <xdr:cNvPr id="466" name="テキスト ボックス 465">
          <a:extLst>
            <a:ext uri="{FF2B5EF4-FFF2-40B4-BE49-F238E27FC236}">
              <a16:creationId xmlns:a16="http://schemas.microsoft.com/office/drawing/2014/main" id="{00000000-0008-0000-0300-0000D2010000}"/>
            </a:ext>
          </a:extLst>
        </xdr:cNvPr>
        <xdr:cNvSpPr txBox="1"/>
      </xdr:nvSpPr>
      <xdr:spPr>
        <a:xfrm>
          <a:off x="13131800" y="227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8" name="テキスト ボックス 467">
          <a:extLst>
            <a:ext uri="{FF2B5EF4-FFF2-40B4-BE49-F238E27FC236}">
              <a16:creationId xmlns:a16="http://schemas.microsoft.com/office/drawing/2014/main" id="{00000000-0008-0000-0300-0000D4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70" name="テキスト ボックス 469">
          <a:extLst>
            <a:ext uri="{FF2B5EF4-FFF2-40B4-BE49-F238E27FC236}">
              <a16:creationId xmlns:a16="http://schemas.microsoft.com/office/drawing/2014/main" id="{00000000-0008-0000-0300-0000D6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宮城県山元町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11,726
11,633
64.58
12,381,836
11,710,100
534,177
4,413,970
7,420,673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以降に増加した事業の遂行に伴う人件費の増と退職者数の世代間調整を図るための採用などが重なり、類似団体と比較して高くなっているが、復興事業の終息に伴い減少していくことが見込まれる。</a:t>
          </a:r>
          <a:endPar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62230</xdr:rowOff>
    </xdr:from>
    <xdr:to>
      <xdr:col>24</xdr:col>
      <xdr:colOff>25400</xdr:colOff>
      <xdr:row>40</xdr:row>
      <xdr:rowOff>96520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2008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68597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2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96520</xdr:rowOff>
    </xdr:from>
    <xdr:to>
      <xdr:col>24</xdr:col>
      <xdr:colOff>114300</xdr:colOff>
      <xdr:row>40</xdr:row>
      <xdr:rowOff>96520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95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148607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6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62230</xdr:rowOff>
    </xdr:from>
    <xdr:to>
      <xdr:col>24</xdr:col>
      <xdr:colOff>114300</xdr:colOff>
      <xdr:row>33</xdr:row>
      <xdr:rowOff>62230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2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146050</xdr:rowOff>
    </xdr:from>
    <xdr:to>
      <xdr:col>24</xdr:col>
      <xdr:colOff>25400</xdr:colOff>
      <xdr:row>38</xdr:row>
      <xdr:rowOff>66040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48970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85107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85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68580</xdr:rowOff>
    </xdr:from>
    <xdr:to>
      <xdr:col>24</xdr:col>
      <xdr:colOff>76200</xdr:colOff>
      <xdr:row>36</xdr:row>
      <xdr:rowOff>170180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66040</xdr:rowOff>
    </xdr:from>
    <xdr:to>
      <xdr:col>19</xdr:col>
      <xdr:colOff>187325</xdr:colOff>
      <xdr:row>39</xdr:row>
      <xdr:rowOff>107950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58114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38100</xdr:rowOff>
    </xdr:from>
    <xdr:to>
      <xdr:col>20</xdr:col>
      <xdr:colOff>38100</xdr:colOff>
      <xdr:row>36</xdr:row>
      <xdr:rowOff>139700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149877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7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107950</xdr:rowOff>
    </xdr:from>
    <xdr:to>
      <xdr:col>15</xdr:col>
      <xdr:colOff>98425</xdr:colOff>
      <xdr:row>39</xdr:row>
      <xdr:rowOff>130810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794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129540</xdr:rowOff>
    </xdr:from>
    <xdr:to>
      <xdr:col>15</xdr:col>
      <xdr:colOff>149225</xdr:colOff>
      <xdr:row>37</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69867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16510</xdr:rowOff>
    </xdr:from>
    <xdr:to>
      <xdr:col>11</xdr:col>
      <xdr:colOff>9525</xdr:colOff>
      <xdr:row>39</xdr:row>
      <xdr:rowOff>130810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7030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163830</xdr:rowOff>
    </xdr:from>
    <xdr:to>
      <xdr:col>11</xdr:col>
      <xdr:colOff>60325</xdr:colOff>
      <xdr:row>36</xdr:row>
      <xdr:rowOff>93980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6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104157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22860</xdr:rowOff>
    </xdr:from>
    <xdr:to>
      <xdr:col>6</xdr:col>
      <xdr:colOff>171450</xdr:colOff>
      <xdr:row>36</xdr:row>
      <xdr:rowOff>124460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134637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95250</xdr:rowOff>
    </xdr:from>
    <xdr:to>
      <xdr:col>24</xdr:col>
      <xdr:colOff>76200</xdr:colOff>
      <xdr:row>38</xdr:row>
      <xdr:rowOff>25400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67327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15240</xdr:rowOff>
    </xdr:from>
    <xdr:to>
      <xdr:col>20</xdr:col>
      <xdr:colOff>38100</xdr:colOff>
      <xdr:row>38</xdr:row>
      <xdr:rowOff>116840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53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101617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57150</xdr:rowOff>
    </xdr:from>
    <xdr:to>
      <xdr:col>15</xdr:col>
      <xdr:colOff>149225</xdr:colOff>
      <xdr:row>39</xdr:row>
      <xdr:rowOff>158750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143527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80010</xdr:rowOff>
    </xdr:from>
    <xdr:to>
      <xdr:col>11</xdr:col>
      <xdr:colOff>60325</xdr:colOff>
      <xdr:row>40</xdr:row>
      <xdr:rowOff>10160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6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166387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5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137160</xdr:rowOff>
    </xdr:from>
    <xdr:to>
      <xdr:col>6</xdr:col>
      <xdr:colOff>171450</xdr:colOff>
      <xdr:row>39</xdr:row>
      <xdr:rowOff>67310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65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52087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73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新型コロナウイルス感染症</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や福島県沖地震の影響</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により、公共施設等に係る維持管理経費が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増加</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したことが、前年度から</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3.7</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がった要因と捉えている。震災以降に増加した事業を効果的かつ効率的に推進させるため適正なスクラップアンドビルドやアウトソーシングを取り入れながら運営に努める</a:t>
          </a:r>
          <a:r>
            <a:rPr kumimoji="1" lang="ja-JP" altLang="ja-JP" sz="1100" b="0" i="0" u="none" strike="noStrike" kern="0" cap="none" spc="0" normalizeH="0" baseline="0" noProof="0">
              <a:ln>
                <a:noFill/>
              </a:ln>
              <a:solidFill>
                <a:prstClr val="black"/>
              </a:solidFill>
              <a:effectLst/>
              <a:uLnTx/>
              <a:uFillTx/>
              <a:latin typeface="+mn-lt"/>
              <a:ea typeface="+mn-ea"/>
              <a:cs typeface="+mn-cs"/>
            </a:rPr>
            <a:t>。</a:t>
          </a:r>
          <a:endPar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64135</xdr:rowOff>
    </xdr:from>
    <xdr:to>
      <xdr:col>82</xdr:col>
      <xdr:colOff>107950</xdr:colOff>
      <xdr:row>20</xdr:row>
      <xdr:rowOff>52705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292985"/>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24782</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453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52705</xdr:rowOff>
    </xdr:from>
    <xdr:to>
      <xdr:col>82</xdr:col>
      <xdr:colOff>196850</xdr:colOff>
      <xdr:row>20</xdr:row>
      <xdr:rowOff>52705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481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150512</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2036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64135</xdr:rowOff>
    </xdr:from>
    <xdr:to>
      <xdr:col>82</xdr:col>
      <xdr:colOff>196850</xdr:colOff>
      <xdr:row>13</xdr:row>
      <xdr:rowOff>64135</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292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138430</xdr:rowOff>
    </xdr:from>
    <xdr:to>
      <xdr:col>82</xdr:col>
      <xdr:colOff>107950</xdr:colOff>
      <xdr:row>16</xdr:row>
      <xdr:rowOff>6985</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5671800" y="2538730"/>
          <a:ext cx="838200" cy="211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29862</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430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13335</xdr:rowOff>
    </xdr:from>
    <xdr:to>
      <xdr:col>82</xdr:col>
      <xdr:colOff>158750</xdr:colOff>
      <xdr:row>15</xdr:row>
      <xdr:rowOff>114935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58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138430</xdr:rowOff>
    </xdr:from>
    <xdr:to>
      <xdr:col>78</xdr:col>
      <xdr:colOff>69850</xdr:colOff>
      <xdr:row>15</xdr:row>
      <xdr:rowOff>24130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4782800" y="25387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14</xdr:row>
      <xdr:rowOff>121920</xdr:rowOff>
    </xdr:from>
    <xdr:to>
      <xdr:col>78</xdr:col>
      <xdr:colOff>120650</xdr:colOff>
      <xdr:row>15</xdr:row>
      <xdr:rowOff>52070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36847</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24130</xdr:rowOff>
    </xdr:from>
    <xdr:to>
      <xdr:col>73</xdr:col>
      <xdr:colOff>180975</xdr:colOff>
      <xdr:row>15</xdr:row>
      <xdr:rowOff>35560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3893800" y="259588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144780</xdr:rowOff>
    </xdr:from>
    <xdr:to>
      <xdr:col>74</xdr:col>
      <xdr:colOff>31750</xdr:colOff>
      <xdr:row>15</xdr:row>
      <xdr:rowOff>74930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54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85107</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35560</xdr:rowOff>
    </xdr:from>
    <xdr:to>
      <xdr:col>69</xdr:col>
      <xdr:colOff>92075</xdr:colOff>
      <xdr:row>15</xdr:row>
      <xdr:rowOff>81280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3004800" y="260731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116205</xdr:rowOff>
    </xdr:from>
    <xdr:to>
      <xdr:col>69</xdr:col>
      <xdr:colOff>142875</xdr:colOff>
      <xdr:row>16</xdr:row>
      <xdr:rowOff>46355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687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31132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774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64770</xdr:rowOff>
    </xdr:from>
    <xdr:to>
      <xdr:col>65</xdr:col>
      <xdr:colOff>53975</xdr:colOff>
      <xdr:row>15</xdr:row>
      <xdr:rowOff>166370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151147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72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127635</xdr:rowOff>
    </xdr:from>
    <xdr:to>
      <xdr:col>82</xdr:col>
      <xdr:colOff>158750</xdr:colOff>
      <xdr:row>16</xdr:row>
      <xdr:rowOff>57785</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69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99712</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6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87630</xdr:rowOff>
    </xdr:from>
    <xdr:to>
      <xdr:col>78</xdr:col>
      <xdr:colOff>120650</xdr:colOff>
      <xdr:row>15</xdr:row>
      <xdr:rowOff>17780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48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27957</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256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144780</xdr:rowOff>
    </xdr:from>
    <xdr:to>
      <xdr:col>74</xdr:col>
      <xdr:colOff>31750</xdr:colOff>
      <xdr:row>15</xdr:row>
      <xdr:rowOff>74930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59707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63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156210</xdr:rowOff>
    </xdr:from>
    <xdr:to>
      <xdr:col>69</xdr:col>
      <xdr:colOff>142875</xdr:colOff>
      <xdr:row>15</xdr:row>
      <xdr:rowOff>86360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96537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232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30480</xdr:rowOff>
    </xdr:from>
    <xdr:to>
      <xdr:col>65</xdr:col>
      <xdr:colOff>53975</xdr:colOff>
      <xdr:row>15</xdr:row>
      <xdr:rowOff>132080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142257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3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類似団体・宮城県平均と比較しても低い数値であるが、県内でも高い水準の高齢化率（Ｒ</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4</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年度末</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42.2</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％）を支えつつ、少子化対策に関連する削減困難な社会保障費であり、財政圧迫のない範囲で投資のみに頼らない効果的な取り組みとなるよう努める。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0805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99077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55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127000</xdr:rowOff>
    </xdr:from>
    <xdr:to>
      <xdr:col>24</xdr:col>
      <xdr:colOff>114300</xdr:colOff>
      <xdr:row>61</xdr:row>
      <xdr:rowOff>127000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585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88900</xdr:rowOff>
    </xdr:from>
    <xdr:to>
      <xdr:col>24</xdr:col>
      <xdr:colOff>25400</xdr:colOff>
      <xdr:row>54</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3987800" y="9347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124477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554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152400</xdr:rowOff>
    </xdr:from>
    <xdr:to>
      <xdr:col>24</xdr:col>
      <xdr:colOff>76200</xdr:colOff>
      <xdr:row>56</xdr:row>
      <xdr:rowOff>82550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127000</xdr:rowOff>
    </xdr:from>
    <xdr:to>
      <xdr:col>19</xdr:col>
      <xdr:colOff>187325</xdr:colOff>
      <xdr:row>54</xdr:row>
      <xdr:rowOff>165100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38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152400</xdr:rowOff>
    </xdr:from>
    <xdr:to>
      <xdr:col>20</xdr:col>
      <xdr:colOff>38100</xdr:colOff>
      <xdr:row>56</xdr:row>
      <xdr:rowOff>82550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67327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668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88900</xdr:rowOff>
    </xdr:from>
    <xdr:to>
      <xdr:col>15</xdr:col>
      <xdr:colOff>98425</xdr:colOff>
      <xdr:row>54</xdr:row>
      <xdr:rowOff>165100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347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57150</xdr:rowOff>
    </xdr:from>
    <xdr:to>
      <xdr:col>15</xdr:col>
      <xdr:colOff>149225</xdr:colOff>
      <xdr:row>56</xdr:row>
      <xdr:rowOff>158750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143527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69850</xdr:rowOff>
    </xdr:from>
    <xdr:to>
      <xdr:col>11</xdr:col>
      <xdr:colOff>9525</xdr:colOff>
      <xdr:row>54</xdr:row>
      <xdr:rowOff>88900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114300</xdr:rowOff>
    </xdr:from>
    <xdr:to>
      <xdr:col>11</xdr:col>
      <xdr:colOff>60325</xdr:colOff>
      <xdr:row>57</xdr:row>
      <xdr:rowOff>44450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29227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133350</xdr:rowOff>
    </xdr:from>
    <xdr:to>
      <xdr:col>6</xdr:col>
      <xdr:colOff>171450</xdr:colOff>
      <xdr:row>57</xdr:row>
      <xdr:rowOff>63500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48277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38100</xdr:rowOff>
    </xdr:from>
    <xdr:to>
      <xdr:col>24</xdr:col>
      <xdr:colOff>76200</xdr:colOff>
      <xdr:row>54</xdr:row>
      <xdr:rowOff>139700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54627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76200</xdr:rowOff>
    </xdr:from>
    <xdr:to>
      <xdr:col>20</xdr:col>
      <xdr:colOff>38100</xdr:colOff>
      <xdr:row>55</xdr:row>
      <xdr:rowOff>6350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16527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114300</xdr:rowOff>
    </xdr:from>
    <xdr:to>
      <xdr:col>15</xdr:col>
      <xdr:colOff>149225</xdr:colOff>
      <xdr:row>55</xdr:row>
      <xdr:rowOff>44450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38100</xdr:rowOff>
    </xdr:from>
    <xdr:to>
      <xdr:col>11</xdr:col>
      <xdr:colOff>60325</xdr:colOff>
      <xdr:row>54</xdr:row>
      <xdr:rowOff>139700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149877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19050</xdr:rowOff>
    </xdr:from>
    <xdr:to>
      <xdr:col>6</xdr:col>
      <xdr:colOff>171450</xdr:colOff>
      <xdr:row>54</xdr:row>
      <xdr:rowOff>120650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130827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前年度対比で同数値となったが、</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類似団体平均より</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0.5</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ポイント高い数値</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と</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なっ</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ている。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適正な他会計への繰出しを実施するとともに、公共施設などの適正な管理を行い、経費の必要性を踏まえた財政運営に努める。</a:t>
          </a:r>
          <a:endPar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62</xdr:row>
      <xdr:rowOff>69850</xdr:rowOff>
    </xdr:from>
    <xdr:to>
      <xdr:col>85</xdr:col>
      <xdr:colOff>66675</xdr:colOff>
      <xdr:row>62</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60</xdr:row>
      <xdr:rowOff>127000</xdr:rowOff>
    </xdr:from>
    <xdr:to>
      <xdr:col>85</xdr:col>
      <xdr:colOff>66675</xdr:colOff>
      <xdr:row>60</xdr:row>
      <xdr:rowOff>127000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156227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12700</xdr:rowOff>
    </xdr:from>
    <xdr:to>
      <xdr:col>85</xdr:col>
      <xdr:colOff>66675</xdr:colOff>
      <xdr:row>59</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127000</xdr:rowOff>
    </xdr:from>
    <xdr:to>
      <xdr:col>85</xdr:col>
      <xdr:colOff>66675</xdr:colOff>
      <xdr:row>55</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156227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54</xdr:row>
      <xdr:rowOff>12700</xdr:rowOff>
    </xdr:from>
    <xdr:to>
      <xdr:col>85</xdr:col>
      <xdr:colOff>66675</xdr:colOff>
      <xdr:row>54</xdr:row>
      <xdr:rowOff>12700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41927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69850</xdr:rowOff>
    </xdr:from>
    <xdr:to>
      <xdr:col>85</xdr:col>
      <xdr:colOff>66675</xdr:colOff>
      <xdr:row>52</xdr:row>
      <xdr:rowOff>69850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99077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31750</xdr:rowOff>
    </xdr:from>
    <xdr:to>
      <xdr:col>82</xdr:col>
      <xdr:colOff>107950</xdr:colOff>
      <xdr:row>61</xdr:row>
      <xdr:rowOff>79375</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118600"/>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51452</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09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79375</xdr:rowOff>
    </xdr:from>
    <xdr:to>
      <xdr:col>82</xdr:col>
      <xdr:colOff>196850</xdr:colOff>
      <xdr:row>61</xdr:row>
      <xdr:rowOff>79375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37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118127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31750</xdr:rowOff>
    </xdr:from>
    <xdr:to>
      <xdr:col>82</xdr:col>
      <xdr:colOff>196850</xdr:colOff>
      <xdr:row>53</xdr:row>
      <xdr:rowOff>31750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165100</xdr:rowOff>
    </xdr:from>
    <xdr:to>
      <xdr:col>82</xdr:col>
      <xdr:colOff>107950</xdr:colOff>
      <xdr:row>56</xdr:row>
      <xdr:rowOff>165100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976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83202</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512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66675</xdr:rowOff>
    </xdr:from>
    <xdr:to>
      <xdr:col>82</xdr:col>
      <xdr:colOff>158750</xdr:colOff>
      <xdr:row>56</xdr:row>
      <xdr:rowOff>168275</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667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165100</xdr:rowOff>
    </xdr:from>
    <xdr:to>
      <xdr:col>78</xdr:col>
      <xdr:colOff>69850</xdr:colOff>
      <xdr:row>57</xdr:row>
      <xdr:rowOff>146050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9766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38100</xdr:rowOff>
    </xdr:from>
    <xdr:to>
      <xdr:col>78</xdr:col>
      <xdr:colOff>120650</xdr:colOff>
      <xdr:row>56</xdr:row>
      <xdr:rowOff>139700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149877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146050</xdr:rowOff>
    </xdr:from>
    <xdr:to>
      <xdr:col>73</xdr:col>
      <xdr:colOff>180975</xdr:colOff>
      <xdr:row>57</xdr:row>
      <xdr:rowOff>155575</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893800" y="99187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133350</xdr:rowOff>
    </xdr:from>
    <xdr:to>
      <xdr:col>74</xdr:col>
      <xdr:colOff>31750</xdr:colOff>
      <xdr:row>57</xdr:row>
      <xdr:rowOff>63500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734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73677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50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127000</xdr:rowOff>
    </xdr:from>
    <xdr:to>
      <xdr:col>69</xdr:col>
      <xdr:colOff>92075</xdr:colOff>
      <xdr:row>57</xdr:row>
      <xdr:rowOff>155575</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98996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0</xdr:rowOff>
    </xdr:from>
    <xdr:to>
      <xdr:col>69</xdr:col>
      <xdr:colOff>142875</xdr:colOff>
      <xdr:row>57</xdr:row>
      <xdr:rowOff>101600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111777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57150</xdr:rowOff>
    </xdr:from>
    <xdr:to>
      <xdr:col>65</xdr:col>
      <xdr:colOff>53975</xdr:colOff>
      <xdr:row>57</xdr:row>
      <xdr:rowOff>158750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82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168927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59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114300</xdr:rowOff>
    </xdr:from>
    <xdr:to>
      <xdr:col>82</xdr:col>
      <xdr:colOff>158750</xdr:colOff>
      <xdr:row>57</xdr:row>
      <xdr:rowOff>44450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56</xdr:row>
      <xdr:rowOff>86377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114300</xdr:rowOff>
    </xdr:from>
    <xdr:to>
      <xdr:col>78</xdr:col>
      <xdr:colOff>120650</xdr:colOff>
      <xdr:row>57</xdr:row>
      <xdr:rowOff>44450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29227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95250</xdr:rowOff>
    </xdr:from>
    <xdr:to>
      <xdr:col>74</xdr:col>
      <xdr:colOff>31750</xdr:colOff>
      <xdr:row>58</xdr:row>
      <xdr:rowOff>25400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10177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104775</xdr:rowOff>
    </xdr:from>
    <xdr:to>
      <xdr:col>69</xdr:col>
      <xdr:colOff>142875</xdr:colOff>
      <xdr:row>58</xdr:row>
      <xdr:rowOff>34925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8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19702</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996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76200</xdr:rowOff>
    </xdr:from>
    <xdr:to>
      <xdr:col>65</xdr:col>
      <xdr:colOff>53975</xdr:colOff>
      <xdr:row>58</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162577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法適の企業会計である上水道・下水道事業会計への補助費が大きくなっており、繰出金が少ない特徴がある。類似団体下位の状況を踏まえ、上下水道事業会計の健全化に注視しながら、一般会計との関係について適正な範囲の補助となるよう改善に取り組む</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4" name="補助費等グラフ枠">
          <a:extLst>
            <a:ext uri="{FF2B5EF4-FFF2-40B4-BE49-F238E27FC236}">
              <a16:creationId xmlns:a16="http://schemas.microsoft.com/office/drawing/2014/main" id="{00000000-0008-0000-0400-000030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81280</xdr:rowOff>
    </xdr:from>
    <xdr:to>
      <xdr:col>82</xdr:col>
      <xdr:colOff>107950</xdr:colOff>
      <xdr:row>40</xdr:row>
      <xdr:rowOff>35560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6510000" y="556768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7637</xdr:rowOff>
    </xdr:from>
    <xdr:ext cx="762000" cy="259045"/>
    <xdr:sp macro="" textlink="">
      <xdr:nvSpPr>
        <xdr:cNvPr id="306" name="補助費等最小値テキスト">
          <a:extLst>
            <a:ext uri="{FF2B5EF4-FFF2-40B4-BE49-F238E27FC236}">
              <a16:creationId xmlns:a16="http://schemas.microsoft.com/office/drawing/2014/main" id="{00000000-0008-0000-0400-000032010000}"/>
            </a:ext>
          </a:extLst>
        </xdr:cNvPr>
        <xdr:cNvSpPr txBox="1"/>
      </xdr:nvSpPr>
      <xdr:spPr>
        <a:xfrm>
          <a:off x="16598900" y="686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35560</xdr:rowOff>
    </xdr:from>
    <xdr:to>
      <xdr:col>82</xdr:col>
      <xdr:colOff>196850</xdr:colOff>
      <xdr:row>40</xdr:row>
      <xdr:rowOff>35560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689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30</xdr:row>
      <xdr:rowOff>167657</xdr:rowOff>
    </xdr:from>
    <xdr:ext cx="762000" cy="259045"/>
    <xdr:sp macro="" textlink="">
      <xdr:nvSpPr>
        <xdr:cNvPr id="308" name="補助費等最大値テキスト">
          <a:extLst>
            <a:ext uri="{FF2B5EF4-FFF2-40B4-BE49-F238E27FC236}">
              <a16:creationId xmlns:a16="http://schemas.microsoft.com/office/drawing/2014/main" id="{00000000-0008-0000-0400-000034010000}"/>
            </a:ext>
          </a:extLst>
        </xdr:cNvPr>
        <xdr:cNvSpPr txBox="1"/>
      </xdr:nvSpPr>
      <xdr:spPr>
        <a:xfrm>
          <a:off x="16598900" y="5311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81280</xdr:rowOff>
    </xdr:from>
    <xdr:to>
      <xdr:col>82</xdr:col>
      <xdr:colOff>196850</xdr:colOff>
      <xdr:row>32</xdr:row>
      <xdr:rowOff>81280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556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104140</xdr:rowOff>
    </xdr:from>
    <xdr:to>
      <xdr:col>82</xdr:col>
      <xdr:colOff>107950</xdr:colOff>
      <xdr:row>36</xdr:row>
      <xdr:rowOff>165100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5671800" y="62763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34</xdr:row>
      <xdr:rowOff>43197</xdr:rowOff>
    </xdr:from>
    <xdr:ext cx="762000" cy="259045"/>
    <xdr:sp macro="" textlink="">
      <xdr:nvSpPr>
        <xdr:cNvPr id="311" name="補助費等平均値テキスト">
          <a:extLst>
            <a:ext uri="{FF2B5EF4-FFF2-40B4-BE49-F238E27FC236}">
              <a16:creationId xmlns:a16="http://schemas.microsoft.com/office/drawing/2014/main" id="{00000000-0008-0000-0400-000037010000}"/>
            </a:ext>
          </a:extLst>
        </xdr:cNvPr>
        <xdr:cNvSpPr txBox="1"/>
      </xdr:nvSpPr>
      <xdr:spPr>
        <a:xfrm>
          <a:off x="16598900" y="587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26670</xdr:rowOff>
    </xdr:from>
    <xdr:to>
      <xdr:col>82</xdr:col>
      <xdr:colOff>158750</xdr:colOff>
      <xdr:row>35</xdr:row>
      <xdr:rowOff>128270</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64592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104140</xdr:rowOff>
    </xdr:from>
    <xdr:to>
      <xdr:col>78</xdr:col>
      <xdr:colOff>69850</xdr:colOff>
      <xdr:row>37</xdr:row>
      <xdr:rowOff>115570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4782800" y="627634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144780</xdr:rowOff>
    </xdr:from>
    <xdr:to>
      <xdr:col>78</xdr:col>
      <xdr:colOff>120650</xdr:colOff>
      <xdr:row>35</xdr:row>
      <xdr:rowOff>74930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5621000" y="597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85107</xdr:rowOff>
    </xdr:from>
    <xdr:ext cx="7366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290800" y="5742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37</xdr:row>
      <xdr:rowOff>100330</xdr:rowOff>
    </xdr:from>
    <xdr:to>
      <xdr:col>73</xdr:col>
      <xdr:colOff>180975</xdr:colOff>
      <xdr:row>37</xdr:row>
      <xdr:rowOff>115570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a:off x="13893800" y="64439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11430</xdr:rowOff>
    </xdr:from>
    <xdr:to>
      <xdr:col>74</xdr:col>
      <xdr:colOff>31750</xdr:colOff>
      <xdr:row>35</xdr:row>
      <xdr:rowOff>113030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4732000" y="601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123207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401800" y="578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100330</xdr:rowOff>
    </xdr:from>
    <xdr:to>
      <xdr:col>69</xdr:col>
      <xdr:colOff>92075</xdr:colOff>
      <xdr:row>37</xdr:row>
      <xdr:rowOff>168910</xdr:rowOff>
    </xdr:to>
    <xdr:cxnSp macro="">
      <xdr:nvCxnSpPr>
        <xdr:cNvPr id="319" name="直線コネクタ 318">
          <a:extLst>
            <a:ext uri="{FF2B5EF4-FFF2-40B4-BE49-F238E27FC236}">
              <a16:creationId xmlns:a16="http://schemas.microsoft.com/office/drawing/2014/main" id="{00000000-0008-0000-0400-00003F010000}"/>
            </a:ext>
          </a:extLst>
        </xdr:cNvPr>
        <xdr:cNvCxnSpPr/>
      </xdr:nvCxnSpPr>
      <xdr:spPr>
        <a:xfrm flipV="1">
          <a:off x="13004800" y="64439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99060</xdr:rowOff>
    </xdr:from>
    <xdr:to>
      <xdr:col>69</xdr:col>
      <xdr:colOff>142875</xdr:colOff>
      <xdr:row>35</xdr:row>
      <xdr:rowOff>29210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3843000" y="592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39387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512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99060</xdr:rowOff>
    </xdr:from>
    <xdr:to>
      <xdr:col>65</xdr:col>
      <xdr:colOff>53975</xdr:colOff>
      <xdr:row>35</xdr:row>
      <xdr:rowOff>29210</xdr:rowOff>
    </xdr:to>
    <xdr:sp macro="" textlink="">
      <xdr:nvSpPr>
        <xdr:cNvPr id="322" name="フローチャート: 判断 321">
          <a:extLst>
            <a:ext uri="{FF2B5EF4-FFF2-40B4-BE49-F238E27FC236}">
              <a16:creationId xmlns:a16="http://schemas.microsoft.com/office/drawing/2014/main" id="{00000000-0008-0000-0400-000042010000}"/>
            </a:ext>
          </a:extLst>
        </xdr:cNvPr>
        <xdr:cNvSpPr/>
      </xdr:nvSpPr>
      <xdr:spPr>
        <a:xfrm>
          <a:off x="12954000" y="592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39387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623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114300</xdr:rowOff>
    </xdr:from>
    <xdr:to>
      <xdr:col>82</xdr:col>
      <xdr:colOff>158750</xdr:colOff>
      <xdr:row>37</xdr:row>
      <xdr:rowOff>44450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64592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86377</xdr:rowOff>
    </xdr:from>
    <xdr:ext cx="762000" cy="259045"/>
    <xdr:sp macro="" textlink="">
      <xdr:nvSpPr>
        <xdr:cNvPr id="330" name="補助費等該当値テキスト">
          <a:extLst>
            <a:ext uri="{FF2B5EF4-FFF2-40B4-BE49-F238E27FC236}">
              <a16:creationId xmlns:a16="http://schemas.microsoft.com/office/drawing/2014/main" id="{00000000-0008-0000-0400-00004A010000}"/>
            </a:ext>
          </a:extLst>
        </xdr:cNvPr>
        <xdr:cNvSpPr txBox="1"/>
      </xdr:nvSpPr>
      <xdr:spPr>
        <a:xfrm>
          <a:off x="165989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53340</xdr:rowOff>
    </xdr:from>
    <xdr:to>
      <xdr:col>78</xdr:col>
      <xdr:colOff>120650</xdr:colOff>
      <xdr:row>36</xdr:row>
      <xdr:rowOff>154940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5621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139717</xdr:rowOff>
    </xdr:from>
    <xdr:ext cx="7366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5290800" y="631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64770</xdr:rowOff>
    </xdr:from>
    <xdr:to>
      <xdr:col>74</xdr:col>
      <xdr:colOff>31750</xdr:colOff>
      <xdr:row>37</xdr:row>
      <xdr:rowOff>166370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4732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151147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4401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49530</xdr:rowOff>
    </xdr:from>
    <xdr:to>
      <xdr:col>69</xdr:col>
      <xdr:colOff>142875</xdr:colOff>
      <xdr:row>37</xdr:row>
      <xdr:rowOff>151130</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3843000" y="639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135907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3512800" y="647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118110</xdr:rowOff>
    </xdr:from>
    <xdr:to>
      <xdr:col>65</xdr:col>
      <xdr:colOff>53975</xdr:colOff>
      <xdr:row>38</xdr:row>
      <xdr:rowOff>48260</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2954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33037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2623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震災以前に普通建設事業の抑制に努めていたことによる元金償還額の減少により類似団体平均を</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3.8</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ポイント下回ったことが考えられる。しかし、</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H29</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年度の過疎地域指定に伴い、各種過疎対策事業の財源として発行した過疎対策事業債の償還により</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増加の推移が想定されるため、他事業については、極力、</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地方</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債に依存しない事業となるよう財政運営に努めたい。</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3</xdr:col>
      <xdr:colOff>123825</xdr:colOff>
      <xdr:row>69</xdr:row>
      <xdr:rowOff>107950</xdr:rowOff>
    </xdr:from>
    <xdr:ext cx="298543" cy="225703"/>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81280</xdr:rowOff>
    </xdr:from>
    <xdr:to>
      <xdr:col>24</xdr:col>
      <xdr:colOff>25400</xdr:colOff>
      <xdr:row>80</xdr:row>
      <xdr:rowOff>94996</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768580"/>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67073</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78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94996</xdr:rowOff>
    </xdr:from>
    <xdr:to>
      <xdr:col>24</xdr:col>
      <xdr:colOff>114300</xdr:colOff>
      <xdr:row>80</xdr:row>
      <xdr:rowOff>94996</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810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167657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81280</xdr:rowOff>
    </xdr:from>
    <xdr:to>
      <xdr:col>24</xdr:col>
      <xdr:colOff>114300</xdr:colOff>
      <xdr:row>74</xdr:row>
      <xdr:rowOff>81280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21844</xdr:rowOff>
    </xdr:from>
    <xdr:to>
      <xdr:col>24</xdr:col>
      <xdr:colOff>25400</xdr:colOff>
      <xdr:row>76</xdr:row>
      <xdr:rowOff>72137</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3987800" y="13052044"/>
          <a:ext cx="8382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167149</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97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23622</xdr:rowOff>
    </xdr:from>
    <xdr:to>
      <xdr:col>24</xdr:col>
      <xdr:colOff>76200</xdr:colOff>
      <xdr:row>77</xdr:row>
      <xdr:rowOff>125222</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21844</xdr:rowOff>
    </xdr:from>
    <xdr:to>
      <xdr:col>19</xdr:col>
      <xdr:colOff>187325</xdr:colOff>
      <xdr:row>76</xdr:row>
      <xdr:rowOff>49276</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098800" y="130520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5335</xdr:rowOff>
    </xdr:from>
    <xdr:to>
      <xdr:col>20</xdr:col>
      <xdr:colOff>38100</xdr:colOff>
      <xdr:row>77</xdr:row>
      <xdr:rowOff>106935</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91712</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293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49276</xdr:rowOff>
    </xdr:from>
    <xdr:to>
      <xdr:col>15</xdr:col>
      <xdr:colOff>98425</xdr:colOff>
      <xdr:row>76</xdr:row>
      <xdr:rowOff>85852</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flipV="1">
          <a:off x="2209800" y="130794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32765</xdr:rowOff>
    </xdr:from>
    <xdr:to>
      <xdr:col>15</xdr:col>
      <xdr:colOff>149225</xdr:colOff>
      <xdr:row>77</xdr:row>
      <xdr:rowOff>134365</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119142</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85852</xdr:rowOff>
    </xdr:from>
    <xdr:to>
      <xdr:col>11</xdr:col>
      <xdr:colOff>9525</xdr:colOff>
      <xdr:row>76</xdr:row>
      <xdr:rowOff>94996</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1160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55626</xdr:rowOff>
    </xdr:from>
    <xdr:to>
      <xdr:col>11</xdr:col>
      <xdr:colOff>60325</xdr:colOff>
      <xdr:row>77</xdr:row>
      <xdr:rowOff>157226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142003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46482</xdr:rowOff>
    </xdr:from>
    <xdr:to>
      <xdr:col>6</xdr:col>
      <xdr:colOff>171450</xdr:colOff>
      <xdr:row>77</xdr:row>
      <xdr:rowOff>148082</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132859</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21337</xdr:rowOff>
    </xdr:from>
    <xdr:to>
      <xdr:col>24</xdr:col>
      <xdr:colOff>76200</xdr:colOff>
      <xdr:row>76</xdr:row>
      <xdr:rowOff>122937</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37863</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289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142494</xdr:rowOff>
    </xdr:from>
    <xdr:to>
      <xdr:col>20</xdr:col>
      <xdr:colOff>38100</xdr:colOff>
      <xdr:row>76</xdr:row>
      <xdr:rowOff>72644</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82821</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277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75</xdr:row>
      <xdr:rowOff>169926</xdr:rowOff>
    </xdr:from>
    <xdr:to>
      <xdr:col>15</xdr:col>
      <xdr:colOff>149225</xdr:colOff>
      <xdr:row>76</xdr:row>
      <xdr:rowOff>100076</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74</xdr:row>
      <xdr:rowOff>110253</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2797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35052</xdr:rowOff>
    </xdr:from>
    <xdr:to>
      <xdr:col>11</xdr:col>
      <xdr:colOff>60325</xdr:colOff>
      <xdr:row>76</xdr:row>
      <xdr:rowOff>136652</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74</xdr:row>
      <xdr:rowOff>146829</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44196</xdr:rowOff>
    </xdr:from>
    <xdr:to>
      <xdr:col>6</xdr:col>
      <xdr:colOff>171450</xdr:colOff>
      <xdr:row>76</xdr:row>
      <xdr:rowOff>145796</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155973</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2843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前年度から</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3.1</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ポイント</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増加し</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依然として類似団体よりも高い数値となっているが、これは震災以降に増加した事業に対する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人件費や、</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公共施設の</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維持管理費用</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によるものとなっ</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ている。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今後は復興事業の終息に伴い、震災以前の水準</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推移するものと見込んでいるが、計画や目標に沿った事業を</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進めると同時に</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、一般財源確保の検討に努め経常経費収支比率の改善を図る。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129286</xdr:rowOff>
    </xdr:from>
    <xdr:to>
      <xdr:col>82</xdr:col>
      <xdr:colOff>107950</xdr:colOff>
      <xdr:row>79</xdr:row>
      <xdr:rowOff>101854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5136"/>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73931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101854</xdr:rowOff>
    </xdr:from>
    <xdr:to>
      <xdr:col>82</xdr:col>
      <xdr:colOff>196850</xdr:colOff>
      <xdr:row>79</xdr:row>
      <xdr:rowOff>101854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44213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88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129286</xdr:rowOff>
    </xdr:from>
    <xdr:to>
      <xdr:col>82</xdr:col>
      <xdr:colOff>196850</xdr:colOff>
      <xdr:row>73</xdr:row>
      <xdr:rowOff>129286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5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88137</xdr:rowOff>
    </xdr:from>
    <xdr:to>
      <xdr:col>82</xdr:col>
      <xdr:colOff>107950</xdr:colOff>
      <xdr:row>78</xdr:row>
      <xdr:rowOff>58420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289787"/>
          <a:ext cx="838200" cy="14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47007</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290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30480</xdr:rowOff>
    </xdr:from>
    <xdr:to>
      <xdr:col>82</xdr:col>
      <xdr:colOff>158750</xdr:colOff>
      <xdr:row>76</xdr:row>
      <xdr:rowOff>132080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88137</xdr:rowOff>
    </xdr:from>
    <xdr:to>
      <xdr:col>78</xdr:col>
      <xdr:colOff>69850</xdr:colOff>
      <xdr:row>79</xdr:row>
      <xdr:rowOff>110998</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289787"/>
          <a:ext cx="889000" cy="36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87630</xdr:rowOff>
    </xdr:from>
    <xdr:to>
      <xdr:col>78</xdr:col>
      <xdr:colOff>120650</xdr:colOff>
      <xdr:row>76</xdr:row>
      <xdr:rowOff>17780</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27957</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271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110998</xdr:rowOff>
    </xdr:from>
    <xdr:to>
      <xdr:col>73</xdr:col>
      <xdr:colOff>180975</xdr:colOff>
      <xdr:row>79</xdr:row>
      <xdr:rowOff>110998</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65554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76200</xdr:rowOff>
    </xdr:from>
    <xdr:to>
      <xdr:col>74</xdr:col>
      <xdr:colOff>31750</xdr:colOff>
      <xdr:row>77</xdr:row>
      <xdr:rowOff>6350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16527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101854</xdr:rowOff>
    </xdr:from>
    <xdr:to>
      <xdr:col>69</xdr:col>
      <xdr:colOff>92075</xdr:colOff>
      <xdr:row>79</xdr:row>
      <xdr:rowOff>110998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004800" y="136464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89915</xdr:rowOff>
    </xdr:from>
    <xdr:to>
      <xdr:col>69</xdr:col>
      <xdr:colOff>142875</xdr:colOff>
      <xdr:row>77</xdr:row>
      <xdr:rowOff>20065</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30243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99061</xdr:rowOff>
    </xdr:from>
    <xdr:to>
      <xdr:col>65</xdr:col>
      <xdr:colOff>53975</xdr:colOff>
      <xdr:row>77</xdr:row>
      <xdr:rowOff>29211</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39387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7620</xdr:rowOff>
    </xdr:from>
    <xdr:to>
      <xdr:col>82</xdr:col>
      <xdr:colOff>158750</xdr:colOff>
      <xdr:row>78</xdr:row>
      <xdr:rowOff>109220</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151147</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37337</xdr:rowOff>
    </xdr:from>
    <xdr:to>
      <xdr:col>78</xdr:col>
      <xdr:colOff>120650</xdr:colOff>
      <xdr:row>77</xdr:row>
      <xdr:rowOff>138937</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123714</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79</xdr:row>
      <xdr:rowOff>60198</xdr:rowOff>
    </xdr:from>
    <xdr:to>
      <xdr:col>74</xdr:col>
      <xdr:colOff>31750</xdr:colOff>
      <xdr:row>79</xdr:row>
      <xdr:rowOff>161798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146575</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60198</xdr:rowOff>
    </xdr:from>
    <xdr:to>
      <xdr:col>69</xdr:col>
      <xdr:colOff>142875</xdr:colOff>
      <xdr:row>79</xdr:row>
      <xdr:rowOff>161798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604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146575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691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51054</xdr:rowOff>
    </xdr:from>
    <xdr:to>
      <xdr:col>65</xdr:col>
      <xdr:colOff>53975</xdr:colOff>
      <xdr:row>79</xdr:row>
      <xdr:rowOff>152654</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137431</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宮城県山元町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16975</xdr:rowOff>
    </xdr:from>
    <xdr:to>
      <xdr:col>29</xdr:col>
      <xdr:colOff>127000</xdr:colOff>
      <xdr:row>19</xdr:row>
      <xdr:rowOff>37648</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1950550"/>
          <a:ext cx="0" cy="13922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9725</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314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37648</xdr:rowOff>
    </xdr:from>
    <xdr:to>
      <xdr:col>30</xdr:col>
      <xdr:colOff>25400</xdr:colOff>
      <xdr:row>19</xdr:row>
      <xdr:rowOff>37648</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3428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103352</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694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16975</xdr:rowOff>
    </xdr:from>
    <xdr:to>
      <xdr:col>30</xdr:col>
      <xdr:colOff>25400</xdr:colOff>
      <xdr:row>11</xdr:row>
      <xdr:rowOff>16975</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19505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23383</xdr:rowOff>
    </xdr:from>
    <xdr:to>
      <xdr:col>29</xdr:col>
      <xdr:colOff>127000</xdr:colOff>
      <xdr:row>16</xdr:row>
      <xdr:rowOff>39195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003800" y="2814208"/>
          <a:ext cx="647700" cy="158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145539</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29363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2012</xdr:rowOff>
    </xdr:from>
    <xdr:to>
      <xdr:col>29</xdr:col>
      <xdr:colOff>177800</xdr:colOff>
      <xdr:row>17</xdr:row>
      <xdr:rowOff>103612</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2964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23383</xdr:rowOff>
    </xdr:from>
    <xdr:to>
      <xdr:col>26</xdr:col>
      <xdr:colOff>50800</xdr:colOff>
      <xdr:row>16</xdr:row>
      <xdr:rowOff>41542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2814208"/>
          <a:ext cx="698500" cy="181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20605</xdr:rowOff>
    </xdr:from>
    <xdr:to>
      <xdr:col>26</xdr:col>
      <xdr:colOff>101600</xdr:colOff>
      <xdr:row>17</xdr:row>
      <xdr:rowOff>122205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29828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106982</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69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38905</xdr:rowOff>
    </xdr:from>
    <xdr:to>
      <xdr:col>22</xdr:col>
      <xdr:colOff>114300</xdr:colOff>
      <xdr:row>16</xdr:row>
      <xdr:rowOff>41542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a:off x="3606800" y="2829730"/>
          <a:ext cx="698500" cy="26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56944</xdr:rowOff>
    </xdr:from>
    <xdr:to>
      <xdr:col>22</xdr:col>
      <xdr:colOff>165100</xdr:colOff>
      <xdr:row>17</xdr:row>
      <xdr:rowOff>158544</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0192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143321</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05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38905</xdr:rowOff>
    </xdr:from>
    <xdr:to>
      <xdr:col>18</xdr:col>
      <xdr:colOff>177800</xdr:colOff>
      <xdr:row>16</xdr:row>
      <xdr:rowOff>76853</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2829730"/>
          <a:ext cx="698500" cy="379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62057</xdr:rowOff>
    </xdr:from>
    <xdr:to>
      <xdr:col>19</xdr:col>
      <xdr:colOff>38100</xdr:colOff>
      <xdr:row>17</xdr:row>
      <xdr:rowOff>163657</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02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148434</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10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85016</xdr:rowOff>
    </xdr:from>
    <xdr:to>
      <xdr:col>15</xdr:col>
      <xdr:colOff>101600</xdr:colOff>
      <xdr:row>18</xdr:row>
      <xdr:rowOff>15166</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0472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171393</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33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159845</xdr:rowOff>
    </xdr:from>
    <xdr:to>
      <xdr:col>29</xdr:col>
      <xdr:colOff>177800</xdr:colOff>
      <xdr:row>16</xdr:row>
      <xdr:rowOff>89995</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2779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4922</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62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15</xdr:row>
      <xdr:rowOff>144033</xdr:rowOff>
    </xdr:from>
    <xdr:to>
      <xdr:col>26</xdr:col>
      <xdr:colOff>101600</xdr:colOff>
      <xdr:row>16</xdr:row>
      <xdr:rowOff>74183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27634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84360</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532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162192</xdr:rowOff>
    </xdr:from>
    <xdr:to>
      <xdr:col>22</xdr:col>
      <xdr:colOff>165100</xdr:colOff>
      <xdr:row>16</xdr:row>
      <xdr:rowOff>92342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27815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102519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55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15</xdr:row>
      <xdr:rowOff>159555</xdr:rowOff>
    </xdr:from>
    <xdr:to>
      <xdr:col>19</xdr:col>
      <xdr:colOff>38100</xdr:colOff>
      <xdr:row>16</xdr:row>
      <xdr:rowOff>89705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2778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99882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54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26053</xdr:rowOff>
    </xdr:from>
    <xdr:to>
      <xdr:col>15</xdr:col>
      <xdr:colOff>101600</xdr:colOff>
      <xdr:row>16</xdr:row>
      <xdr:rowOff>127653</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28168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137830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585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140,331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272999</xdr:rowOff>
    </xdr:from>
    <xdr:to>
      <xdr:col>29</xdr:col>
      <xdr:colOff>127000</xdr:colOff>
      <xdr:row>37</xdr:row>
      <xdr:rowOff>336150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197549"/>
          <a:ext cx="0" cy="12633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308227</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43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336150</xdr:rowOff>
    </xdr:from>
    <xdr:to>
      <xdr:col>30</xdr:col>
      <xdr:colOff>25400</xdr:colOff>
      <xdr:row>37</xdr:row>
      <xdr:rowOff>336150</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46085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16476</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941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272999</xdr:rowOff>
    </xdr:from>
    <xdr:to>
      <xdr:col>30</xdr:col>
      <xdr:colOff>25400</xdr:colOff>
      <xdr:row>33</xdr:row>
      <xdr:rowOff>272999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1975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157404</xdr:rowOff>
    </xdr:from>
    <xdr:to>
      <xdr:col>29</xdr:col>
      <xdr:colOff>127000</xdr:colOff>
      <xdr:row>37</xdr:row>
      <xdr:rowOff>33655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7110654"/>
          <a:ext cx="647700" cy="477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184738</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7950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339661</xdr:rowOff>
    </xdr:from>
    <xdr:to>
      <xdr:col>29</xdr:col>
      <xdr:colOff>177800</xdr:colOff>
      <xdr:row>36</xdr:row>
      <xdr:rowOff>98361</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9500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33655</xdr:rowOff>
    </xdr:from>
    <xdr:to>
      <xdr:col>26</xdr:col>
      <xdr:colOff>50800</xdr:colOff>
      <xdr:row>37</xdr:row>
      <xdr:rowOff>61620</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4305300" y="7158355"/>
          <a:ext cx="698500" cy="279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30823</xdr:rowOff>
    </xdr:from>
    <xdr:to>
      <xdr:col>26</xdr:col>
      <xdr:colOff>101600</xdr:colOff>
      <xdr:row>36</xdr:row>
      <xdr:rowOff>132423</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9840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142600</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752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138697</xdr:rowOff>
    </xdr:from>
    <xdr:to>
      <xdr:col>22</xdr:col>
      <xdr:colOff>114300</xdr:colOff>
      <xdr:row>37</xdr:row>
      <xdr:rowOff>61620</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7091947"/>
          <a:ext cx="698500" cy="943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71247</xdr:rowOff>
    </xdr:from>
    <xdr:to>
      <xdr:col>22</xdr:col>
      <xdr:colOff>165100</xdr:colOff>
      <xdr:row>37</xdr:row>
      <xdr:rowOff>1397</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7024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183024</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79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138697</xdr:rowOff>
    </xdr:from>
    <xdr:to>
      <xdr:col>18</xdr:col>
      <xdr:colOff>177800</xdr:colOff>
      <xdr:row>36</xdr:row>
      <xdr:rowOff>139440</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7091947"/>
          <a:ext cx="698500" cy="7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32404</xdr:rowOff>
    </xdr:from>
    <xdr:to>
      <xdr:col>19</xdr:col>
      <xdr:colOff>38100</xdr:colOff>
      <xdr:row>36</xdr:row>
      <xdr:rowOff>134004</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9856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144181</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754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50959</xdr:rowOff>
    </xdr:from>
    <xdr:to>
      <xdr:col>15</xdr:col>
      <xdr:colOff>101600</xdr:colOff>
      <xdr:row>36</xdr:row>
      <xdr:rowOff>152559</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7004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162736</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773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106604</xdr:rowOff>
    </xdr:from>
    <xdr:to>
      <xdr:col>29</xdr:col>
      <xdr:colOff>177800</xdr:colOff>
      <xdr:row>37</xdr:row>
      <xdr:rowOff>36754</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70598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78681</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703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154305</xdr:rowOff>
    </xdr:from>
    <xdr:to>
      <xdr:col>26</xdr:col>
      <xdr:colOff>101600</xdr:colOff>
      <xdr:row>37</xdr:row>
      <xdr:rowOff>84455</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71075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69232</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71939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10820</xdr:rowOff>
    </xdr:from>
    <xdr:to>
      <xdr:col>22</xdr:col>
      <xdr:colOff>165100</xdr:colOff>
      <xdr:row>37</xdr:row>
      <xdr:rowOff>112420</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7135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97197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722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87897</xdr:rowOff>
    </xdr:from>
    <xdr:to>
      <xdr:col>19</xdr:col>
      <xdr:colOff>38100</xdr:colOff>
      <xdr:row>37</xdr:row>
      <xdr:rowOff>18047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7041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2824</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7127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88640</xdr:rowOff>
    </xdr:from>
    <xdr:to>
      <xdr:col>15</xdr:col>
      <xdr:colOff>101600</xdr:colOff>
      <xdr:row>37</xdr:row>
      <xdr:rowOff>18790</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7041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3567</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712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宮城県山元町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11,726
11,633
64.58
12,381,836
11,710,100
534,177
4,413,970
7,420,673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56756</xdr:rowOff>
    </xdr:from>
    <xdr:to>
      <xdr:col>24</xdr:col>
      <xdr:colOff>62865</xdr:colOff>
      <xdr:row>39</xdr:row>
      <xdr:rowOff>11329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200256"/>
          <a:ext cx="1270" cy="14976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15156</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01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62,608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11329</xdr:rowOff>
    </xdr:from>
    <xdr:to>
      <xdr:col>24</xdr:col>
      <xdr:colOff>152400</xdr:colOff>
      <xdr:row>39</xdr:row>
      <xdr:rowOff>11329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697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3433</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4975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56756</xdr:rowOff>
    </xdr:from>
    <xdr:to>
      <xdr:col>24</xdr:col>
      <xdr:colOff>152400</xdr:colOff>
      <xdr:row>30</xdr:row>
      <xdr:rowOff>56756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200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107112</xdr:rowOff>
    </xdr:from>
    <xdr:to>
      <xdr:col>24</xdr:col>
      <xdr:colOff>63500</xdr:colOff>
      <xdr:row>34</xdr:row>
      <xdr:rowOff>6972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3797300" y="5764962"/>
          <a:ext cx="838200" cy="71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95318</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960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116891</xdr:rowOff>
    </xdr:from>
    <xdr:to>
      <xdr:col>24</xdr:col>
      <xdr:colOff>114300</xdr:colOff>
      <xdr:row>36</xdr:row>
      <xdr:rowOff>47041</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117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107112</xdr:rowOff>
    </xdr:from>
    <xdr:to>
      <xdr:col>19</xdr:col>
      <xdr:colOff>177800</xdr:colOff>
      <xdr:row>33</xdr:row>
      <xdr:rowOff>128753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5764962"/>
          <a:ext cx="889000" cy="2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138760</xdr:rowOff>
    </xdr:from>
    <xdr:to>
      <xdr:col>20</xdr:col>
      <xdr:colOff>38100</xdr:colOff>
      <xdr:row>36</xdr:row>
      <xdr:rowOff>68910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13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60037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2322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128753</xdr:rowOff>
    </xdr:from>
    <xdr:to>
      <xdr:col>15</xdr:col>
      <xdr:colOff>50800</xdr:colOff>
      <xdr:row>34</xdr:row>
      <xdr:rowOff>125375</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5786603"/>
          <a:ext cx="889000" cy="168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12700</xdr:rowOff>
    </xdr:from>
    <xdr:to>
      <xdr:col>15</xdr:col>
      <xdr:colOff>101600</xdr:colOff>
      <xdr:row>36</xdr:row>
      <xdr:rowOff>114300</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18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105427</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41111" y="6277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125375</xdr:rowOff>
    </xdr:from>
    <xdr:to>
      <xdr:col>10</xdr:col>
      <xdr:colOff>114300</xdr:colOff>
      <xdr:row>35</xdr:row>
      <xdr:rowOff>16713</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5954675"/>
          <a:ext cx="889000" cy="62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138925</xdr:rowOff>
    </xdr:from>
    <xdr:to>
      <xdr:col>10</xdr:col>
      <xdr:colOff>165100</xdr:colOff>
      <xdr:row>37</xdr:row>
      <xdr:rowOff>69075</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3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60202</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52111" y="6403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157086</xdr:rowOff>
    </xdr:from>
    <xdr:to>
      <xdr:col>6</xdr:col>
      <xdr:colOff>38100</xdr:colOff>
      <xdr:row>37</xdr:row>
      <xdr:rowOff>87236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78363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63111" y="6422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127622</xdr:rowOff>
    </xdr:from>
    <xdr:to>
      <xdr:col>24</xdr:col>
      <xdr:colOff>114300</xdr:colOff>
      <xdr:row>34</xdr:row>
      <xdr:rowOff>57772</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578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150499</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5636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56312</xdr:rowOff>
    </xdr:from>
    <xdr:to>
      <xdr:col>20</xdr:col>
      <xdr:colOff>38100</xdr:colOff>
      <xdr:row>33</xdr:row>
      <xdr:rowOff>157912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571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32</xdr:row>
      <xdr:rowOff>2989</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54893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77953</xdr:rowOff>
    </xdr:from>
    <xdr:to>
      <xdr:col>15</xdr:col>
      <xdr:colOff>101600</xdr:colOff>
      <xdr:row>34</xdr:row>
      <xdr:rowOff>8103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573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32</xdr:row>
      <xdr:rowOff>24630</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5511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74575</xdr:rowOff>
    </xdr:from>
    <xdr:to>
      <xdr:col>10</xdr:col>
      <xdr:colOff>165100</xdr:colOff>
      <xdr:row>35</xdr:row>
      <xdr:rowOff>4725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590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33</xdr:row>
      <xdr:rowOff>21252</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5679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137363</xdr:rowOff>
    </xdr:from>
    <xdr:to>
      <xdr:col>6</xdr:col>
      <xdr:colOff>38100</xdr:colOff>
      <xdr:row>35</xdr:row>
      <xdr:rowOff>67513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5966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33</xdr:row>
      <xdr:rowOff>84040</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5741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90,298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103619</xdr:rowOff>
    </xdr:from>
    <xdr:to>
      <xdr:col>24</xdr:col>
      <xdr:colOff>62865</xdr:colOff>
      <xdr:row>57</xdr:row>
      <xdr:rowOff>157737</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847569"/>
          <a:ext cx="1270" cy="10828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161564</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9934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157737</xdr:rowOff>
    </xdr:from>
    <xdr:to>
      <xdr:col>24</xdr:col>
      <xdr:colOff>152400</xdr:colOff>
      <xdr:row>57</xdr:row>
      <xdr:rowOff>157737</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99303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50296</xdr:rowOff>
    </xdr:from>
    <xdr:ext cx="599010"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227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103619</xdr:rowOff>
    </xdr:from>
    <xdr:to>
      <xdr:col>24</xdr:col>
      <xdr:colOff>152400</xdr:colOff>
      <xdr:row>51</xdr:row>
      <xdr:rowOff>103619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847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34521</xdr:rowOff>
    </xdr:from>
    <xdr:to>
      <xdr:col>24</xdr:col>
      <xdr:colOff>63500</xdr:colOff>
      <xdr:row>56</xdr:row>
      <xdr:rowOff>88277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9635721"/>
          <a:ext cx="838200" cy="5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87139</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6883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108712</xdr:rowOff>
    </xdr:from>
    <xdr:to>
      <xdr:col>24</xdr:col>
      <xdr:colOff>114300</xdr:colOff>
      <xdr:row>57</xdr:row>
      <xdr:rowOff>38862</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709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79460</xdr:rowOff>
    </xdr:from>
    <xdr:to>
      <xdr:col>19</xdr:col>
      <xdr:colOff>177800</xdr:colOff>
      <xdr:row>56</xdr:row>
      <xdr:rowOff>88277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9680660"/>
          <a:ext cx="889000" cy="8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134540</xdr:rowOff>
    </xdr:from>
    <xdr:to>
      <xdr:col>20</xdr:col>
      <xdr:colOff>38100</xdr:colOff>
      <xdr:row>57</xdr:row>
      <xdr:rowOff>64690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73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55817</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530111" y="9828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79460</xdr:rowOff>
    </xdr:from>
    <xdr:to>
      <xdr:col>15</xdr:col>
      <xdr:colOff>50800</xdr:colOff>
      <xdr:row>56</xdr:row>
      <xdr:rowOff>97348</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9680660"/>
          <a:ext cx="889000" cy="17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163546</xdr:rowOff>
    </xdr:from>
    <xdr:to>
      <xdr:col>15</xdr:col>
      <xdr:colOff>101600</xdr:colOff>
      <xdr:row>57</xdr:row>
      <xdr:rowOff>93696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764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84823</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41111" y="9857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97348</xdr:rowOff>
    </xdr:from>
    <xdr:to>
      <xdr:col>10</xdr:col>
      <xdr:colOff>114300</xdr:colOff>
      <xdr:row>57</xdr:row>
      <xdr:rowOff>3832</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9698548"/>
          <a:ext cx="889000" cy="77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135333</xdr:rowOff>
    </xdr:from>
    <xdr:to>
      <xdr:col>10</xdr:col>
      <xdr:colOff>165100</xdr:colOff>
      <xdr:row>57</xdr:row>
      <xdr:rowOff>65483</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9736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56610</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829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9965</xdr:rowOff>
    </xdr:from>
    <xdr:to>
      <xdr:col>6</xdr:col>
      <xdr:colOff>38100</xdr:colOff>
      <xdr:row>57</xdr:row>
      <xdr:rowOff>111565</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9782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102692</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98753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155171</xdr:rowOff>
    </xdr:from>
    <xdr:to>
      <xdr:col>24</xdr:col>
      <xdr:colOff>114300</xdr:colOff>
      <xdr:row>56</xdr:row>
      <xdr:rowOff>85321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9584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6598</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436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37477</xdr:rowOff>
    </xdr:from>
    <xdr:to>
      <xdr:col>20</xdr:col>
      <xdr:colOff>38100</xdr:colOff>
      <xdr:row>56</xdr:row>
      <xdr:rowOff>139077</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9638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155604</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9413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28660</xdr:rowOff>
    </xdr:from>
    <xdr:to>
      <xdr:col>15</xdr:col>
      <xdr:colOff>101600</xdr:colOff>
      <xdr:row>56</xdr:row>
      <xdr:rowOff>130260</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962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146787</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795" y="9405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46548</xdr:rowOff>
    </xdr:from>
    <xdr:to>
      <xdr:col>10</xdr:col>
      <xdr:colOff>165100</xdr:colOff>
      <xdr:row>56</xdr:row>
      <xdr:rowOff>148148</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9647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164675</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19795" y="9422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124482</xdr:rowOff>
    </xdr:from>
    <xdr:to>
      <xdr:col>6</xdr:col>
      <xdr:colOff>38100</xdr:colOff>
      <xdr:row>57</xdr:row>
      <xdr:rowOff>54632</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9725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71159</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30795" y="9500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維持補修費グラフ枠">
          <a:extLst>
            <a:ext uri="{FF2B5EF4-FFF2-40B4-BE49-F238E27FC236}">
              <a16:creationId xmlns:a16="http://schemas.microsoft.com/office/drawing/2014/main" id="{00000000-0008-0000-06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10704</xdr:rowOff>
    </xdr:from>
    <xdr:to>
      <xdr:col>24</xdr:col>
      <xdr:colOff>62865</xdr:colOff>
      <xdr:row>79</xdr:row>
      <xdr:rowOff>98617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4633595" y="12012204"/>
          <a:ext cx="1270" cy="163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102444</xdr:rowOff>
    </xdr:from>
    <xdr:ext cx="249299" cy="259045"/>
    <xdr:sp macro="" textlink="">
      <xdr:nvSpPr>
        <xdr:cNvPr id="173" name="維持補修費最小値テキスト">
          <a:extLst>
            <a:ext uri="{FF2B5EF4-FFF2-40B4-BE49-F238E27FC236}">
              <a16:creationId xmlns:a16="http://schemas.microsoft.com/office/drawing/2014/main" id="{00000000-0008-0000-0600-0000AD000000}"/>
            </a:ext>
          </a:extLst>
        </xdr:cNvPr>
        <xdr:cNvSpPr txBox="1"/>
      </xdr:nvSpPr>
      <xdr:spPr>
        <a:xfrm>
          <a:off x="4686300" y="1364699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98617</xdr:rowOff>
    </xdr:from>
    <xdr:to>
      <xdr:col>24</xdr:col>
      <xdr:colOff>152400</xdr:colOff>
      <xdr:row>79</xdr:row>
      <xdr:rowOff>98617</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3643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128831</xdr:rowOff>
    </xdr:from>
    <xdr:ext cx="534377" cy="259045"/>
    <xdr:sp macro="" textlink="">
      <xdr:nvSpPr>
        <xdr:cNvPr id="175" name="維持補修費最大値テキスト">
          <a:extLst>
            <a:ext uri="{FF2B5EF4-FFF2-40B4-BE49-F238E27FC236}">
              <a16:creationId xmlns:a16="http://schemas.microsoft.com/office/drawing/2014/main" id="{00000000-0008-0000-0600-0000AF000000}"/>
            </a:ext>
          </a:extLst>
        </xdr:cNvPr>
        <xdr:cNvSpPr txBox="1"/>
      </xdr:nvSpPr>
      <xdr:spPr>
        <a:xfrm>
          <a:off x="4686300" y="1178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10704</xdr:rowOff>
    </xdr:from>
    <xdr:to>
      <xdr:col>24</xdr:col>
      <xdr:colOff>152400</xdr:colOff>
      <xdr:row>70</xdr:row>
      <xdr:rowOff>10704</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2012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87449</xdr:rowOff>
    </xdr:from>
    <xdr:to>
      <xdr:col>24</xdr:col>
      <xdr:colOff>63500</xdr:colOff>
      <xdr:row>76</xdr:row>
      <xdr:rowOff>122523</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3797300" y="12946199"/>
          <a:ext cx="838200" cy="206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72911</xdr:rowOff>
    </xdr:from>
    <xdr:ext cx="469744" cy="259045"/>
    <xdr:sp macro="" textlink="">
      <xdr:nvSpPr>
        <xdr:cNvPr id="178" name="維持補修費平均値テキスト">
          <a:extLst>
            <a:ext uri="{FF2B5EF4-FFF2-40B4-BE49-F238E27FC236}">
              <a16:creationId xmlns:a16="http://schemas.microsoft.com/office/drawing/2014/main" id="{00000000-0008-0000-0600-0000B2000000}"/>
            </a:ext>
          </a:extLst>
        </xdr:cNvPr>
        <xdr:cNvSpPr txBox="1"/>
      </xdr:nvSpPr>
      <xdr:spPr>
        <a:xfrm>
          <a:off x="4686300" y="132745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94484</xdr:rowOff>
    </xdr:from>
    <xdr:to>
      <xdr:col>24</xdr:col>
      <xdr:colOff>114300</xdr:colOff>
      <xdr:row>78</xdr:row>
      <xdr:rowOff>24634</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4584700" y="132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87449</xdr:rowOff>
    </xdr:from>
    <xdr:to>
      <xdr:col>19</xdr:col>
      <xdr:colOff>177800</xdr:colOff>
      <xdr:row>75</xdr:row>
      <xdr:rowOff>160536</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flipV="1">
          <a:off x="2908300" y="12946199"/>
          <a:ext cx="889000" cy="73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69991</xdr:rowOff>
    </xdr:from>
    <xdr:to>
      <xdr:col>20</xdr:col>
      <xdr:colOff>38100</xdr:colOff>
      <xdr:row>78</xdr:row>
      <xdr:rowOff>141</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3746500" y="13271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162718</xdr:rowOff>
    </xdr:from>
    <xdr:ext cx="469744"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3562428" y="133643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160536</xdr:rowOff>
    </xdr:from>
    <xdr:to>
      <xdr:col>15</xdr:col>
      <xdr:colOff>50800</xdr:colOff>
      <xdr:row>76</xdr:row>
      <xdr:rowOff>92804</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019300" y="13019286"/>
          <a:ext cx="889000" cy="103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71723</xdr:rowOff>
    </xdr:from>
    <xdr:to>
      <xdr:col>15</xdr:col>
      <xdr:colOff>101600</xdr:colOff>
      <xdr:row>78</xdr:row>
      <xdr:rowOff>1873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2857500" y="1327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164450</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2673428" y="133661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92804</xdr:rowOff>
    </xdr:from>
    <xdr:to>
      <xdr:col>10</xdr:col>
      <xdr:colOff>114300</xdr:colOff>
      <xdr:row>76</xdr:row>
      <xdr:rowOff>129315</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flipV="1">
          <a:off x="1130300" y="13123004"/>
          <a:ext cx="889000" cy="36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19112</xdr:rowOff>
    </xdr:from>
    <xdr:to>
      <xdr:col>10</xdr:col>
      <xdr:colOff>165100</xdr:colOff>
      <xdr:row>78</xdr:row>
      <xdr:rowOff>120712</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968500" y="13392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111839</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1784428" y="13484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170314</xdr:rowOff>
    </xdr:from>
    <xdr:to>
      <xdr:col>6</xdr:col>
      <xdr:colOff>38100</xdr:colOff>
      <xdr:row>78</xdr:row>
      <xdr:rowOff>100464</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079500" y="13371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91591</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895428" y="13464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71723</xdr:rowOff>
    </xdr:from>
    <xdr:to>
      <xdr:col>24</xdr:col>
      <xdr:colOff>114300</xdr:colOff>
      <xdr:row>77</xdr:row>
      <xdr:rowOff>1873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4584700" y="13101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94599</xdr:rowOff>
    </xdr:from>
    <xdr:ext cx="534377" cy="259045"/>
    <xdr:sp macro="" textlink="">
      <xdr:nvSpPr>
        <xdr:cNvPr id="197" name="維持補修費該当値テキスト">
          <a:extLst>
            <a:ext uri="{FF2B5EF4-FFF2-40B4-BE49-F238E27FC236}">
              <a16:creationId xmlns:a16="http://schemas.microsoft.com/office/drawing/2014/main" id="{00000000-0008-0000-0600-0000C5000000}"/>
            </a:ext>
          </a:extLst>
        </xdr:cNvPr>
        <xdr:cNvSpPr txBox="1"/>
      </xdr:nvSpPr>
      <xdr:spPr>
        <a:xfrm>
          <a:off x="4686300" y="12953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36649</xdr:rowOff>
    </xdr:from>
    <xdr:to>
      <xdr:col>20</xdr:col>
      <xdr:colOff>38100</xdr:colOff>
      <xdr:row>75</xdr:row>
      <xdr:rowOff>138249</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3746500" y="1289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73</xdr:row>
      <xdr:rowOff>154776</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3530111" y="12670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109735</xdr:rowOff>
    </xdr:from>
    <xdr:to>
      <xdr:col>15</xdr:col>
      <xdr:colOff>101600</xdr:colOff>
      <xdr:row>76</xdr:row>
      <xdr:rowOff>39886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2857500" y="129684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56412</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2641111" y="12743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42004</xdr:rowOff>
    </xdr:from>
    <xdr:to>
      <xdr:col>10</xdr:col>
      <xdr:colOff>165100</xdr:colOff>
      <xdr:row>76</xdr:row>
      <xdr:rowOff>143604</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968500" y="1307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74</xdr:row>
      <xdr:rowOff>160131</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1752111" y="12847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78515</xdr:rowOff>
    </xdr:from>
    <xdr:to>
      <xdr:col>6</xdr:col>
      <xdr:colOff>38100</xdr:colOff>
      <xdr:row>77</xdr:row>
      <xdr:rowOff>8665</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079500" y="1310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25192</xdr:rowOff>
    </xdr:from>
    <xdr:ext cx="534377"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863111" y="12883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扶助費グラフ枠">
          <a:extLst>
            <a:ext uri="{FF2B5EF4-FFF2-40B4-BE49-F238E27FC236}">
              <a16:creationId xmlns:a16="http://schemas.microsoft.com/office/drawing/2014/main" id="{00000000-0008-0000-06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167393</xdr:rowOff>
    </xdr:from>
    <xdr:to>
      <xdr:col>24</xdr:col>
      <xdr:colOff>62865</xdr:colOff>
      <xdr:row>98</xdr:row>
      <xdr:rowOff>152600</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4633595" y="15597893"/>
          <a:ext cx="1270" cy="13568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156427</xdr:rowOff>
    </xdr:from>
    <xdr:ext cx="534377" cy="259045"/>
    <xdr:sp macro="" textlink="">
      <xdr:nvSpPr>
        <xdr:cNvPr id="233" name="扶助費最小値テキスト">
          <a:extLst>
            <a:ext uri="{FF2B5EF4-FFF2-40B4-BE49-F238E27FC236}">
              <a16:creationId xmlns:a16="http://schemas.microsoft.com/office/drawing/2014/main" id="{00000000-0008-0000-0600-0000E9000000}"/>
            </a:ext>
          </a:extLst>
        </xdr:cNvPr>
        <xdr:cNvSpPr txBox="1"/>
      </xdr:nvSpPr>
      <xdr:spPr>
        <a:xfrm>
          <a:off x="4686300" y="16958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152600</xdr:rowOff>
    </xdr:from>
    <xdr:to>
      <xdr:col>24</xdr:col>
      <xdr:colOff>152400</xdr:colOff>
      <xdr:row>98</xdr:row>
      <xdr:rowOff>152600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69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114070</xdr:rowOff>
    </xdr:from>
    <xdr:ext cx="599010" cy="259045"/>
    <xdr:sp macro="" textlink="">
      <xdr:nvSpPr>
        <xdr:cNvPr id="235" name="扶助費最大値テキスト">
          <a:extLst>
            <a:ext uri="{FF2B5EF4-FFF2-40B4-BE49-F238E27FC236}">
              <a16:creationId xmlns:a16="http://schemas.microsoft.com/office/drawing/2014/main" id="{00000000-0008-0000-0600-0000EB000000}"/>
            </a:ext>
          </a:extLst>
        </xdr:cNvPr>
        <xdr:cNvSpPr txBox="1"/>
      </xdr:nvSpPr>
      <xdr:spPr>
        <a:xfrm>
          <a:off x="4686300" y="15373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167393</xdr:rowOff>
    </xdr:from>
    <xdr:to>
      <xdr:col>24</xdr:col>
      <xdr:colOff>152400</xdr:colOff>
      <xdr:row>90</xdr:row>
      <xdr:rowOff>167393</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55978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60996</xdr:rowOff>
    </xdr:from>
    <xdr:to>
      <xdr:col>24</xdr:col>
      <xdr:colOff>63500</xdr:colOff>
      <xdr:row>96</xdr:row>
      <xdr:rowOff>128972</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3797300" y="16348746"/>
          <a:ext cx="838200" cy="239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21235</xdr:rowOff>
    </xdr:from>
    <xdr:ext cx="534377" cy="259045"/>
    <xdr:sp macro="" textlink="">
      <xdr:nvSpPr>
        <xdr:cNvPr id="238" name="扶助費平均値テキスト">
          <a:extLst>
            <a:ext uri="{FF2B5EF4-FFF2-40B4-BE49-F238E27FC236}">
              <a16:creationId xmlns:a16="http://schemas.microsoft.com/office/drawing/2014/main" id="{00000000-0008-0000-0600-0000EE000000}"/>
            </a:ext>
          </a:extLst>
        </xdr:cNvPr>
        <xdr:cNvSpPr txBox="1"/>
      </xdr:nvSpPr>
      <xdr:spPr>
        <a:xfrm>
          <a:off x="4686300" y="16308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169808</xdr:rowOff>
    </xdr:from>
    <xdr:to>
      <xdr:col>24</xdr:col>
      <xdr:colOff>114300</xdr:colOff>
      <xdr:row>96</xdr:row>
      <xdr:rowOff>99958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4584700" y="1645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60996</xdr:rowOff>
    </xdr:from>
    <xdr:to>
      <xdr:col>19</xdr:col>
      <xdr:colOff>177800</xdr:colOff>
      <xdr:row>98</xdr:row>
      <xdr:rowOff>50611</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908300" y="16348746"/>
          <a:ext cx="889000" cy="503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167326</xdr:rowOff>
    </xdr:from>
    <xdr:to>
      <xdr:col>20</xdr:col>
      <xdr:colOff>38100</xdr:colOff>
      <xdr:row>95</xdr:row>
      <xdr:rowOff>97476</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3746500" y="16283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114003</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3530111" y="16058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50611</xdr:rowOff>
    </xdr:from>
    <xdr:to>
      <xdr:col>15</xdr:col>
      <xdr:colOff>50800</xdr:colOff>
      <xdr:row>98</xdr:row>
      <xdr:rowOff>80673</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2019300" y="16852711"/>
          <a:ext cx="889000" cy="30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155913</xdr:rowOff>
    </xdr:from>
    <xdr:to>
      <xdr:col>15</xdr:col>
      <xdr:colOff>101600</xdr:colOff>
      <xdr:row>97</xdr:row>
      <xdr:rowOff>86063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2857500" y="16615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102590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641111" y="16390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80673</xdr:rowOff>
    </xdr:from>
    <xdr:to>
      <xdr:col>10</xdr:col>
      <xdr:colOff>114300</xdr:colOff>
      <xdr:row>98</xdr:row>
      <xdr:rowOff>143782</xdr:rowOff>
    </xdr:to>
    <xdr:cxnSp macro="">
      <xdr:nvCxnSpPr>
        <xdr:cNvPr id="246" name="直線コネクタ 245">
          <a:extLst>
            <a:ext uri="{FF2B5EF4-FFF2-40B4-BE49-F238E27FC236}">
              <a16:creationId xmlns:a16="http://schemas.microsoft.com/office/drawing/2014/main" id="{00000000-0008-0000-0600-0000F6000000}"/>
            </a:ext>
          </a:extLst>
        </xdr:cNvPr>
        <xdr:cNvCxnSpPr/>
      </xdr:nvCxnSpPr>
      <xdr:spPr>
        <a:xfrm flipV="1">
          <a:off x="1130300" y="16882773"/>
          <a:ext cx="889000" cy="63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26541</xdr:rowOff>
    </xdr:from>
    <xdr:to>
      <xdr:col>10</xdr:col>
      <xdr:colOff>165100</xdr:colOff>
      <xdr:row>97</xdr:row>
      <xdr:rowOff>128141</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968500" y="16657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144668</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752111" y="16432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43180</xdr:rowOff>
    </xdr:from>
    <xdr:to>
      <xdr:col>6</xdr:col>
      <xdr:colOff>38100</xdr:colOff>
      <xdr:row>97</xdr:row>
      <xdr:rowOff>144780</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079500" y="1667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161307</xdr:rowOff>
    </xdr:from>
    <xdr:ext cx="534377"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863111" y="16449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78172</xdr:rowOff>
    </xdr:from>
    <xdr:to>
      <xdr:col>24</xdr:col>
      <xdr:colOff>114300</xdr:colOff>
      <xdr:row>97</xdr:row>
      <xdr:rowOff>8322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4584700" y="16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56599</xdr:rowOff>
    </xdr:from>
    <xdr:ext cx="534377" cy="259045"/>
    <xdr:sp macro="" textlink="">
      <xdr:nvSpPr>
        <xdr:cNvPr id="257" name="扶助費該当値テキスト">
          <a:extLst>
            <a:ext uri="{FF2B5EF4-FFF2-40B4-BE49-F238E27FC236}">
              <a16:creationId xmlns:a16="http://schemas.microsoft.com/office/drawing/2014/main" id="{00000000-0008-0000-0600-000001010000}"/>
            </a:ext>
          </a:extLst>
        </xdr:cNvPr>
        <xdr:cNvSpPr txBox="1"/>
      </xdr:nvSpPr>
      <xdr:spPr>
        <a:xfrm>
          <a:off x="4686300" y="16515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10196</xdr:rowOff>
    </xdr:from>
    <xdr:to>
      <xdr:col>20</xdr:col>
      <xdr:colOff>38100</xdr:colOff>
      <xdr:row>95</xdr:row>
      <xdr:rowOff>111796</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3746500" y="16297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102923</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3530111" y="16390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171261</xdr:rowOff>
    </xdr:from>
    <xdr:to>
      <xdr:col>15</xdr:col>
      <xdr:colOff>101600</xdr:colOff>
      <xdr:row>98</xdr:row>
      <xdr:rowOff>101411</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2857500" y="1680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92538</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2641111" y="1689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29873</xdr:rowOff>
    </xdr:from>
    <xdr:to>
      <xdr:col>10</xdr:col>
      <xdr:colOff>165100</xdr:colOff>
      <xdr:row>98</xdr:row>
      <xdr:rowOff>131473</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968500" y="16831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122600</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1752111" y="16924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92982</xdr:rowOff>
    </xdr:from>
    <xdr:to>
      <xdr:col>6</xdr:col>
      <xdr:colOff>38100</xdr:colOff>
      <xdr:row>99</xdr:row>
      <xdr:rowOff>23132</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079500" y="1689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14259</xdr:rowOff>
    </xdr:from>
    <xdr:ext cx="534377"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863111" y="16987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33</xdr:row>
      <xdr:rowOff>162935</xdr:rowOff>
    </xdr:from>
    <xdr:to>
      <xdr:col>54</xdr:col>
      <xdr:colOff>189865</xdr:colOff>
      <xdr:row>38</xdr:row>
      <xdr:rowOff>87671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820785"/>
          <a:ext cx="1270" cy="7819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91498</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606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87671</xdr:rowOff>
    </xdr:from>
    <xdr:to>
      <xdr:col>55</xdr:col>
      <xdr:colOff>88900</xdr:colOff>
      <xdr:row>38</xdr:row>
      <xdr:rowOff>87671</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60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109612</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5596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295,385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162935</xdr:rowOff>
    </xdr:from>
    <xdr:to>
      <xdr:col>55</xdr:col>
      <xdr:colOff>88900</xdr:colOff>
      <xdr:row>33</xdr:row>
      <xdr:rowOff>162935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820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10871</xdr:rowOff>
    </xdr:from>
    <xdr:to>
      <xdr:col>55</xdr:col>
      <xdr:colOff>0</xdr:colOff>
      <xdr:row>35</xdr:row>
      <xdr:rowOff>72913</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011621"/>
          <a:ext cx="838200" cy="6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151863</xdr:rowOff>
    </xdr:from>
    <xdr:ext cx="599010"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3240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1986</xdr:rowOff>
    </xdr:from>
    <xdr:to>
      <xdr:col>55</xdr:col>
      <xdr:colOff>50800</xdr:colOff>
      <xdr:row>37</xdr:row>
      <xdr:rowOff>103586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34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47636</xdr:rowOff>
    </xdr:from>
    <xdr:to>
      <xdr:col>50</xdr:col>
      <xdr:colOff>114300</xdr:colOff>
      <xdr:row>35</xdr:row>
      <xdr:rowOff>10871</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5876936"/>
          <a:ext cx="889000" cy="134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33892</xdr:rowOff>
    </xdr:from>
    <xdr:to>
      <xdr:col>50</xdr:col>
      <xdr:colOff>165100</xdr:colOff>
      <xdr:row>37</xdr:row>
      <xdr:rowOff>135492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377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126620</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39795" y="64702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47636</xdr:rowOff>
    </xdr:from>
    <xdr:to>
      <xdr:col>45</xdr:col>
      <xdr:colOff>177800</xdr:colOff>
      <xdr:row>37</xdr:row>
      <xdr:rowOff>81002</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5876936"/>
          <a:ext cx="889000" cy="547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24275</xdr:rowOff>
    </xdr:from>
    <xdr:to>
      <xdr:col>46</xdr:col>
      <xdr:colOff>38100</xdr:colOff>
      <xdr:row>35</xdr:row>
      <xdr:rowOff>125875</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02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117002</xdr:rowOff>
    </xdr:from>
    <xdr:ext cx="59901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50795" y="6117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30</xdr:row>
      <xdr:rowOff>15884</xdr:rowOff>
    </xdr:from>
    <xdr:to>
      <xdr:col>41</xdr:col>
      <xdr:colOff>50800</xdr:colOff>
      <xdr:row>37</xdr:row>
      <xdr:rowOff>81002</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159384"/>
          <a:ext cx="889000" cy="1265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84961</xdr:rowOff>
    </xdr:from>
    <xdr:to>
      <xdr:col>41</xdr:col>
      <xdr:colOff>101600</xdr:colOff>
      <xdr:row>38</xdr:row>
      <xdr:rowOff>15111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42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6238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521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100516</xdr:rowOff>
    </xdr:from>
    <xdr:to>
      <xdr:col>36</xdr:col>
      <xdr:colOff>165100</xdr:colOff>
      <xdr:row>38</xdr:row>
      <xdr:rowOff>30666</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6444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21793</xdr:rowOff>
    </xdr:from>
    <xdr:ext cx="534377"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705111" y="653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22113</xdr:rowOff>
    </xdr:from>
    <xdr:to>
      <xdr:col>55</xdr:col>
      <xdr:colOff>50800</xdr:colOff>
      <xdr:row>35</xdr:row>
      <xdr:rowOff>123713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022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44990</xdr:rowOff>
    </xdr:from>
    <xdr:ext cx="599010"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5874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131521</xdr:rowOff>
    </xdr:from>
    <xdr:to>
      <xdr:col>50</xdr:col>
      <xdr:colOff>165100</xdr:colOff>
      <xdr:row>35</xdr:row>
      <xdr:rowOff>61671</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596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33</xdr:row>
      <xdr:rowOff>78198</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39795" y="5736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33</xdr:row>
      <xdr:rowOff>168286</xdr:rowOff>
    </xdr:from>
    <xdr:to>
      <xdr:col>46</xdr:col>
      <xdr:colOff>38100</xdr:colOff>
      <xdr:row>34</xdr:row>
      <xdr:rowOff>98436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5826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114963</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50795" y="5601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30202</xdr:rowOff>
    </xdr:from>
    <xdr:to>
      <xdr:col>41</xdr:col>
      <xdr:colOff>101600</xdr:colOff>
      <xdr:row>37</xdr:row>
      <xdr:rowOff>131802</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37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148329</xdr:rowOff>
    </xdr:from>
    <xdr:ext cx="599010"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61795" y="6149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29</xdr:row>
      <xdr:rowOff>136534</xdr:rowOff>
    </xdr:from>
    <xdr:to>
      <xdr:col>36</xdr:col>
      <xdr:colOff>165100</xdr:colOff>
      <xdr:row>30</xdr:row>
      <xdr:rowOff>66684</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108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28</xdr:row>
      <xdr:rowOff>83211</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4883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93628</xdr:rowOff>
    </xdr:from>
    <xdr:to>
      <xdr:col>54</xdr:col>
      <xdr:colOff>189865</xdr:colOff>
      <xdr:row>59</xdr:row>
      <xdr:rowOff>30348</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10475595" y="8666128"/>
          <a:ext cx="1270" cy="1479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34175</xdr:rowOff>
    </xdr:from>
    <xdr:ext cx="534377" cy="259045"/>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10528300" y="10149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30348</xdr:rowOff>
    </xdr:from>
    <xdr:to>
      <xdr:col>55</xdr:col>
      <xdr:colOff>88900</xdr:colOff>
      <xdr:row>59</xdr:row>
      <xdr:rowOff>30348</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10388600" y="10145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40305</xdr:rowOff>
    </xdr:from>
    <xdr:ext cx="599010" cy="25904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10528300" y="8441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474,108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93628</xdr:rowOff>
    </xdr:from>
    <xdr:to>
      <xdr:col>55</xdr:col>
      <xdr:colOff>88900</xdr:colOff>
      <xdr:row>50</xdr:row>
      <xdr:rowOff>93628</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86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72541</xdr:rowOff>
    </xdr:from>
    <xdr:to>
      <xdr:col>55</xdr:col>
      <xdr:colOff>0</xdr:colOff>
      <xdr:row>57</xdr:row>
      <xdr:rowOff>23023</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9639300" y="9673741"/>
          <a:ext cx="838200" cy="121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59140</xdr:rowOff>
    </xdr:from>
    <xdr:ext cx="534377" cy="259045"/>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10528300" y="983179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80713</xdr:rowOff>
    </xdr:from>
    <xdr:to>
      <xdr:col>55</xdr:col>
      <xdr:colOff>50800</xdr:colOff>
      <xdr:row>58</xdr:row>
      <xdr:rowOff>10863</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10426700" y="985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53</xdr:row>
      <xdr:rowOff>78912</xdr:rowOff>
    </xdr:from>
    <xdr:to>
      <xdr:col>50</xdr:col>
      <xdr:colOff>114300</xdr:colOff>
      <xdr:row>56</xdr:row>
      <xdr:rowOff>72541</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8750300" y="9165762"/>
          <a:ext cx="889000" cy="507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110317</xdr:rowOff>
    </xdr:from>
    <xdr:to>
      <xdr:col>50</xdr:col>
      <xdr:colOff>165100</xdr:colOff>
      <xdr:row>58</xdr:row>
      <xdr:rowOff>40467</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9588500" y="9882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31594</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372111" y="9975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53</xdr:row>
      <xdr:rowOff>78912</xdr:rowOff>
    </xdr:from>
    <xdr:to>
      <xdr:col>45</xdr:col>
      <xdr:colOff>177800</xdr:colOff>
      <xdr:row>53</xdr:row>
      <xdr:rowOff>110204</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861300" y="9165762"/>
          <a:ext cx="889000" cy="31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81402</xdr:rowOff>
    </xdr:from>
    <xdr:to>
      <xdr:col>46</xdr:col>
      <xdr:colOff>38100</xdr:colOff>
      <xdr:row>58</xdr:row>
      <xdr:rowOff>11552</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8699500" y="9854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2679</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483111" y="9946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53</xdr:row>
      <xdr:rowOff>110204</xdr:rowOff>
    </xdr:from>
    <xdr:to>
      <xdr:col>41</xdr:col>
      <xdr:colOff>50800</xdr:colOff>
      <xdr:row>55</xdr:row>
      <xdr:rowOff>66881</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972300" y="9197054"/>
          <a:ext cx="889000" cy="299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85661</xdr:rowOff>
    </xdr:from>
    <xdr:to>
      <xdr:col>41</xdr:col>
      <xdr:colOff>101600</xdr:colOff>
      <xdr:row>58</xdr:row>
      <xdr:rowOff>15811</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810500" y="985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6938</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594111" y="9951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37458</xdr:rowOff>
    </xdr:from>
    <xdr:to>
      <xdr:col>36</xdr:col>
      <xdr:colOff>165100</xdr:colOff>
      <xdr:row>57</xdr:row>
      <xdr:rowOff>139058</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921500" y="9810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130185</xdr:rowOff>
    </xdr:from>
    <xdr:ext cx="59901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672795" y="9902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143673</xdr:rowOff>
    </xdr:from>
    <xdr:to>
      <xdr:col>55</xdr:col>
      <xdr:colOff>50800</xdr:colOff>
      <xdr:row>57</xdr:row>
      <xdr:rowOff>73823</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10426700" y="9744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166550</xdr:rowOff>
    </xdr:from>
    <xdr:ext cx="599010" cy="259045"/>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10528300" y="95963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21741</xdr:rowOff>
    </xdr:from>
    <xdr:to>
      <xdr:col>50</xdr:col>
      <xdr:colOff>165100</xdr:colOff>
      <xdr:row>56</xdr:row>
      <xdr:rowOff>123341</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9588500" y="962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139868</xdr:rowOff>
    </xdr:from>
    <xdr:ext cx="59901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9339795" y="9398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28112</xdr:rowOff>
    </xdr:from>
    <xdr:to>
      <xdr:col>46</xdr:col>
      <xdr:colOff>38100</xdr:colOff>
      <xdr:row>53</xdr:row>
      <xdr:rowOff>129712</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8699500" y="9114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51</xdr:row>
      <xdr:rowOff>146239</xdr:rowOff>
    </xdr:from>
    <xdr:ext cx="599010"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8450795" y="88901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53</xdr:row>
      <xdr:rowOff>59404</xdr:rowOff>
    </xdr:from>
    <xdr:to>
      <xdr:col>41</xdr:col>
      <xdr:colOff>101600</xdr:colOff>
      <xdr:row>53</xdr:row>
      <xdr:rowOff>161004</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810500" y="9146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52</xdr:row>
      <xdr:rowOff>6081</xdr:rowOff>
    </xdr:from>
    <xdr:ext cx="599010"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7561795" y="8921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16081</xdr:rowOff>
    </xdr:from>
    <xdr:to>
      <xdr:col>36</xdr:col>
      <xdr:colOff>165100</xdr:colOff>
      <xdr:row>55</xdr:row>
      <xdr:rowOff>117681</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921500" y="9445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134208</xdr:rowOff>
    </xdr:from>
    <xdr:ext cx="599010"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672795" y="9221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4" name="普通建設事業費 （ うち新規整備　）グラフ枠">
          <a:extLst>
            <a:ext uri="{FF2B5EF4-FFF2-40B4-BE49-F238E27FC236}">
              <a16:creationId xmlns:a16="http://schemas.microsoft.com/office/drawing/2014/main" id="{00000000-0008-0000-0600-000094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61907</xdr:rowOff>
    </xdr:from>
    <xdr:to>
      <xdr:col>54</xdr:col>
      <xdr:colOff>189865</xdr:colOff>
      <xdr:row>78</xdr:row>
      <xdr:rowOff>139700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10475595" y="12063407"/>
          <a:ext cx="1270" cy="1449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6" name="普通建設事業費 （ うち新規整備　）最小値テキスト">
          <a:extLst>
            <a:ext uri="{FF2B5EF4-FFF2-40B4-BE49-F238E27FC236}">
              <a16:creationId xmlns:a16="http://schemas.microsoft.com/office/drawing/2014/main" id="{00000000-0008-0000-0600-000096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8584</xdr:rowOff>
    </xdr:from>
    <xdr:ext cx="599010" cy="259045"/>
    <xdr:sp macro="" textlink="">
      <xdr:nvSpPr>
        <xdr:cNvPr id="408" name="普通建設事業費 （ うち新規整備　）最大値テキスト">
          <a:extLst>
            <a:ext uri="{FF2B5EF4-FFF2-40B4-BE49-F238E27FC236}">
              <a16:creationId xmlns:a16="http://schemas.microsoft.com/office/drawing/2014/main" id="{00000000-0008-0000-0600-000098010000}"/>
            </a:ext>
          </a:extLst>
        </xdr:cNvPr>
        <xdr:cNvSpPr txBox="1"/>
      </xdr:nvSpPr>
      <xdr:spPr>
        <a:xfrm>
          <a:off x="10528300" y="118386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61907</xdr:rowOff>
    </xdr:from>
    <xdr:to>
      <xdr:col>55</xdr:col>
      <xdr:colOff>88900</xdr:colOff>
      <xdr:row>70</xdr:row>
      <xdr:rowOff>61907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10388600" y="12063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163652</xdr:rowOff>
    </xdr:from>
    <xdr:to>
      <xdr:col>55</xdr:col>
      <xdr:colOff>0</xdr:colOff>
      <xdr:row>78</xdr:row>
      <xdr:rowOff>9311</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9639300" y="13022402"/>
          <a:ext cx="838200" cy="36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145062</xdr:rowOff>
    </xdr:from>
    <xdr:ext cx="534377" cy="259045"/>
    <xdr:sp macro="" textlink="">
      <xdr:nvSpPr>
        <xdr:cNvPr id="411" name="普通建設事業費 （ うち新規整備　）平均値テキスト">
          <a:extLst>
            <a:ext uri="{FF2B5EF4-FFF2-40B4-BE49-F238E27FC236}">
              <a16:creationId xmlns:a16="http://schemas.microsoft.com/office/drawing/2014/main" id="{00000000-0008-0000-0600-00009B010000}"/>
            </a:ext>
          </a:extLst>
        </xdr:cNvPr>
        <xdr:cNvSpPr txBox="1"/>
      </xdr:nvSpPr>
      <xdr:spPr>
        <a:xfrm>
          <a:off x="10528300" y="13175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122185</xdr:rowOff>
    </xdr:from>
    <xdr:to>
      <xdr:col>55</xdr:col>
      <xdr:colOff>50800</xdr:colOff>
      <xdr:row>78</xdr:row>
      <xdr:rowOff>52335</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10426700" y="1332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73809</xdr:rowOff>
    </xdr:from>
    <xdr:to>
      <xdr:col>50</xdr:col>
      <xdr:colOff>114300</xdr:colOff>
      <xdr:row>75</xdr:row>
      <xdr:rowOff>163652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8750300" y="12932559"/>
          <a:ext cx="889000" cy="89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149871</xdr:rowOff>
    </xdr:from>
    <xdr:to>
      <xdr:col>50</xdr:col>
      <xdr:colOff>165100</xdr:colOff>
      <xdr:row>78</xdr:row>
      <xdr:rowOff>80021</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9588500" y="13351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71148</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372111" y="13444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73809</xdr:rowOff>
    </xdr:from>
    <xdr:to>
      <xdr:col>45</xdr:col>
      <xdr:colOff>177800</xdr:colOff>
      <xdr:row>76</xdr:row>
      <xdr:rowOff>45672</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7861300" y="12932559"/>
          <a:ext cx="889000" cy="143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121841</xdr:rowOff>
    </xdr:from>
    <xdr:to>
      <xdr:col>46</xdr:col>
      <xdr:colOff>38100</xdr:colOff>
      <xdr:row>78</xdr:row>
      <xdr:rowOff>51991</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8699500" y="13323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43118</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8483111" y="13416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45672</xdr:rowOff>
    </xdr:from>
    <xdr:to>
      <xdr:col>41</xdr:col>
      <xdr:colOff>50800</xdr:colOff>
      <xdr:row>76</xdr:row>
      <xdr:rowOff>88329</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6972300" y="13075872"/>
          <a:ext cx="889000" cy="4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118188</xdr:rowOff>
    </xdr:from>
    <xdr:to>
      <xdr:col>41</xdr:col>
      <xdr:colOff>101600</xdr:colOff>
      <xdr:row>78</xdr:row>
      <xdr:rowOff>48338</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7810500" y="13319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39465</xdr:rowOff>
    </xdr:from>
    <xdr:ext cx="534377"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594111" y="13412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111362</xdr:rowOff>
    </xdr:from>
    <xdr:to>
      <xdr:col>36</xdr:col>
      <xdr:colOff>165100</xdr:colOff>
      <xdr:row>78</xdr:row>
      <xdr:rowOff>41512</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6921500" y="1331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32639</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705111" y="13405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129961</xdr:rowOff>
    </xdr:from>
    <xdr:to>
      <xdr:col>55</xdr:col>
      <xdr:colOff>50800</xdr:colOff>
      <xdr:row>78</xdr:row>
      <xdr:rowOff>60111</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10426700" y="13331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108388</xdr:rowOff>
    </xdr:from>
    <xdr:ext cx="534377" cy="259045"/>
    <xdr:sp macro="" textlink="">
      <xdr:nvSpPr>
        <xdr:cNvPr id="430" name="普通建設事業費 （ うち新規整備　）該当値テキスト">
          <a:extLst>
            <a:ext uri="{FF2B5EF4-FFF2-40B4-BE49-F238E27FC236}">
              <a16:creationId xmlns:a16="http://schemas.microsoft.com/office/drawing/2014/main" id="{00000000-0008-0000-0600-0000AE010000}"/>
            </a:ext>
          </a:extLst>
        </xdr:cNvPr>
        <xdr:cNvSpPr txBox="1"/>
      </xdr:nvSpPr>
      <xdr:spPr>
        <a:xfrm>
          <a:off x="10528300" y="1331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112853</xdr:rowOff>
    </xdr:from>
    <xdr:to>
      <xdr:col>50</xdr:col>
      <xdr:colOff>165100</xdr:colOff>
      <xdr:row>76</xdr:row>
      <xdr:rowOff>43002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9588500" y="1297160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74</xdr:row>
      <xdr:rowOff>59530</xdr:rowOff>
    </xdr:from>
    <xdr:ext cx="599010"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9339795" y="127468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23009</xdr:rowOff>
    </xdr:from>
    <xdr:to>
      <xdr:col>46</xdr:col>
      <xdr:colOff>38100</xdr:colOff>
      <xdr:row>75</xdr:row>
      <xdr:rowOff>124609</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8699500" y="12881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73</xdr:row>
      <xdr:rowOff>141136</xdr:rowOff>
    </xdr:from>
    <xdr:ext cx="599010"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8450795" y="126569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166322</xdr:rowOff>
    </xdr:from>
    <xdr:to>
      <xdr:col>41</xdr:col>
      <xdr:colOff>101600</xdr:colOff>
      <xdr:row>76</xdr:row>
      <xdr:rowOff>96472</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7810500" y="13025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112999</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7594111" y="12800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37529</xdr:rowOff>
    </xdr:from>
    <xdr:to>
      <xdr:col>36</xdr:col>
      <xdr:colOff>165100</xdr:colOff>
      <xdr:row>76</xdr:row>
      <xdr:rowOff>139129</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6921500" y="13067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155656</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705111" y="12842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普通建設事業費 （ うち更新整備　）グラフ枠">
          <a:extLst>
            <a:ext uri="{FF2B5EF4-FFF2-40B4-BE49-F238E27FC236}">
              <a16:creationId xmlns:a16="http://schemas.microsoft.com/office/drawing/2014/main" id="{00000000-0008-0000-06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54263</xdr:rowOff>
    </xdr:from>
    <xdr:to>
      <xdr:col>54</xdr:col>
      <xdr:colOff>189865</xdr:colOff>
      <xdr:row>98</xdr:row>
      <xdr:rowOff>120214</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10475595" y="15827663"/>
          <a:ext cx="1270" cy="10946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124041</xdr:rowOff>
    </xdr:from>
    <xdr:ext cx="469744" cy="259045"/>
    <xdr:sp macro="" textlink="">
      <xdr:nvSpPr>
        <xdr:cNvPr id="461" name="普通建設事業費 （ うち更新整備　）最小値テキスト">
          <a:extLst>
            <a:ext uri="{FF2B5EF4-FFF2-40B4-BE49-F238E27FC236}">
              <a16:creationId xmlns:a16="http://schemas.microsoft.com/office/drawing/2014/main" id="{00000000-0008-0000-0600-0000CD010000}"/>
            </a:ext>
          </a:extLst>
        </xdr:cNvPr>
        <xdr:cNvSpPr txBox="1"/>
      </xdr:nvSpPr>
      <xdr:spPr>
        <a:xfrm>
          <a:off x="10528300" y="1692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120214</xdr:rowOff>
    </xdr:from>
    <xdr:to>
      <xdr:col>55</xdr:col>
      <xdr:colOff>88900</xdr:colOff>
      <xdr:row>98</xdr:row>
      <xdr:rowOff>120214</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6922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940</xdr:rowOff>
    </xdr:from>
    <xdr:ext cx="599010" cy="259045"/>
    <xdr:sp macro="" textlink="">
      <xdr:nvSpPr>
        <xdr:cNvPr id="463" name="普通建設事業費 （ うち更新整備　）最大値テキスト">
          <a:extLst>
            <a:ext uri="{FF2B5EF4-FFF2-40B4-BE49-F238E27FC236}">
              <a16:creationId xmlns:a16="http://schemas.microsoft.com/office/drawing/2014/main" id="{00000000-0008-0000-0600-0000CF010000}"/>
            </a:ext>
          </a:extLst>
        </xdr:cNvPr>
        <xdr:cNvSpPr txBox="1"/>
      </xdr:nvSpPr>
      <xdr:spPr>
        <a:xfrm>
          <a:off x="10528300" y="156028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54263</xdr:rowOff>
    </xdr:from>
    <xdr:to>
      <xdr:col>55</xdr:col>
      <xdr:colOff>88900</xdr:colOff>
      <xdr:row>92</xdr:row>
      <xdr:rowOff>54263</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10388600" y="1582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29857</xdr:rowOff>
    </xdr:from>
    <xdr:to>
      <xdr:col>55</xdr:col>
      <xdr:colOff>0</xdr:colOff>
      <xdr:row>97</xdr:row>
      <xdr:rowOff>56778</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9639300" y="16489057"/>
          <a:ext cx="838200" cy="198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164222</xdr:rowOff>
    </xdr:from>
    <xdr:ext cx="534377" cy="259045"/>
    <xdr:sp macro="" textlink="">
      <xdr:nvSpPr>
        <xdr:cNvPr id="466" name="普通建設事業費 （ うち更新整備　）平均値テキスト">
          <a:extLst>
            <a:ext uri="{FF2B5EF4-FFF2-40B4-BE49-F238E27FC236}">
              <a16:creationId xmlns:a16="http://schemas.microsoft.com/office/drawing/2014/main" id="{00000000-0008-0000-0600-0000D2010000}"/>
            </a:ext>
          </a:extLst>
        </xdr:cNvPr>
        <xdr:cNvSpPr txBox="1"/>
      </xdr:nvSpPr>
      <xdr:spPr>
        <a:xfrm>
          <a:off x="10528300" y="16623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14345</xdr:rowOff>
    </xdr:from>
    <xdr:to>
      <xdr:col>55</xdr:col>
      <xdr:colOff>50800</xdr:colOff>
      <xdr:row>97</xdr:row>
      <xdr:rowOff>115945</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10426700" y="1664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54894</xdr:rowOff>
    </xdr:from>
    <xdr:to>
      <xdr:col>50</xdr:col>
      <xdr:colOff>114300</xdr:colOff>
      <xdr:row>97</xdr:row>
      <xdr:rowOff>56778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8750300" y="16171194"/>
          <a:ext cx="889000" cy="516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39463</xdr:rowOff>
    </xdr:from>
    <xdr:to>
      <xdr:col>50</xdr:col>
      <xdr:colOff>165100</xdr:colOff>
      <xdr:row>97</xdr:row>
      <xdr:rowOff>141063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9588500" y="1667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132190</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372111" y="16762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98200</xdr:rowOff>
    </xdr:from>
    <xdr:to>
      <xdr:col>45</xdr:col>
      <xdr:colOff>177800</xdr:colOff>
      <xdr:row>94</xdr:row>
      <xdr:rowOff>54894</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a:off x="7861300" y="16043050"/>
          <a:ext cx="889000" cy="128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15839</xdr:rowOff>
    </xdr:from>
    <xdr:to>
      <xdr:col>46</xdr:col>
      <xdr:colOff>38100</xdr:colOff>
      <xdr:row>97</xdr:row>
      <xdr:rowOff>117439</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8699500" y="16646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108566</xdr:rowOff>
    </xdr:from>
    <xdr:ext cx="534377"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483111" y="16739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98200</xdr:rowOff>
    </xdr:from>
    <xdr:to>
      <xdr:col>41</xdr:col>
      <xdr:colOff>50800</xdr:colOff>
      <xdr:row>95</xdr:row>
      <xdr:rowOff>138433</xdr:rowOff>
    </xdr:to>
    <xdr:cxnSp macro="">
      <xdr:nvCxnSpPr>
        <xdr:cNvPr id="474" name="直線コネクタ 473">
          <a:extLst>
            <a:ext uri="{FF2B5EF4-FFF2-40B4-BE49-F238E27FC236}">
              <a16:creationId xmlns:a16="http://schemas.microsoft.com/office/drawing/2014/main" id="{00000000-0008-0000-0600-0000DA010000}"/>
            </a:ext>
          </a:extLst>
        </xdr:cNvPr>
        <xdr:cNvCxnSpPr/>
      </xdr:nvCxnSpPr>
      <xdr:spPr>
        <a:xfrm flipV="1">
          <a:off x="6972300" y="16043050"/>
          <a:ext cx="889000" cy="383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24919</xdr:rowOff>
    </xdr:from>
    <xdr:to>
      <xdr:col>41</xdr:col>
      <xdr:colOff>101600</xdr:colOff>
      <xdr:row>97</xdr:row>
      <xdr:rowOff>126519</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7810500" y="16655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117646</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74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140343</xdr:rowOff>
    </xdr:from>
    <xdr:to>
      <xdr:col>36</xdr:col>
      <xdr:colOff>165100</xdr:colOff>
      <xdr:row>97</xdr:row>
      <xdr:rowOff>70493</xdr:rowOff>
    </xdr:to>
    <xdr:sp macro="" textlink="">
      <xdr:nvSpPr>
        <xdr:cNvPr id="477" name="フローチャート: 判断 476">
          <a:extLst>
            <a:ext uri="{FF2B5EF4-FFF2-40B4-BE49-F238E27FC236}">
              <a16:creationId xmlns:a16="http://schemas.microsoft.com/office/drawing/2014/main" id="{00000000-0008-0000-0600-0000DD010000}"/>
            </a:ext>
          </a:extLst>
        </xdr:cNvPr>
        <xdr:cNvSpPr/>
      </xdr:nvSpPr>
      <xdr:spPr>
        <a:xfrm>
          <a:off x="6921500" y="16599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61620</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69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150507</xdr:rowOff>
    </xdr:from>
    <xdr:to>
      <xdr:col>55</xdr:col>
      <xdr:colOff>50800</xdr:colOff>
      <xdr:row>96</xdr:row>
      <xdr:rowOff>80657</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10426700" y="1643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1934</xdr:rowOff>
    </xdr:from>
    <xdr:ext cx="534377" cy="259045"/>
    <xdr:sp macro="" textlink="">
      <xdr:nvSpPr>
        <xdr:cNvPr id="485" name="普通建設事業費 （ うち更新整備　）該当値テキスト">
          <a:extLst>
            <a:ext uri="{FF2B5EF4-FFF2-40B4-BE49-F238E27FC236}">
              <a16:creationId xmlns:a16="http://schemas.microsoft.com/office/drawing/2014/main" id="{00000000-0008-0000-0600-0000E5010000}"/>
            </a:ext>
          </a:extLst>
        </xdr:cNvPr>
        <xdr:cNvSpPr txBox="1"/>
      </xdr:nvSpPr>
      <xdr:spPr>
        <a:xfrm>
          <a:off x="10528300" y="16289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5978</xdr:rowOff>
    </xdr:from>
    <xdr:to>
      <xdr:col>50</xdr:col>
      <xdr:colOff>165100</xdr:colOff>
      <xdr:row>97</xdr:row>
      <xdr:rowOff>107578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9588500" y="166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124105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9372111" y="16411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4094</xdr:rowOff>
    </xdr:from>
    <xdr:to>
      <xdr:col>46</xdr:col>
      <xdr:colOff>38100</xdr:colOff>
      <xdr:row>94</xdr:row>
      <xdr:rowOff>105694</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8699500" y="16120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92</xdr:row>
      <xdr:rowOff>122221</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8450795" y="15895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47400</xdr:rowOff>
    </xdr:from>
    <xdr:to>
      <xdr:col>41</xdr:col>
      <xdr:colOff>101600</xdr:colOff>
      <xdr:row>93</xdr:row>
      <xdr:rowOff>149000</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7810500" y="159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91</xdr:row>
      <xdr:rowOff>165527</xdr:rowOff>
    </xdr:from>
    <xdr:ext cx="599010"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7561795" y="157674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87633</xdr:rowOff>
    </xdr:from>
    <xdr:to>
      <xdr:col>36</xdr:col>
      <xdr:colOff>165100</xdr:colOff>
      <xdr:row>96</xdr:row>
      <xdr:rowOff>17783</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6921500" y="16375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94</xdr:row>
      <xdr:rowOff>34310</xdr:rowOff>
    </xdr:from>
    <xdr:ext cx="599010"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6672795" y="161506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103816</xdr:rowOff>
    </xdr:from>
    <xdr:to>
      <xdr:col>85</xdr:col>
      <xdr:colOff>126364</xdr:colOff>
      <xdr:row>39</xdr:row>
      <xdr:rowOff>98878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6317595" y="5247316"/>
          <a:ext cx="1269" cy="1538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121148</xdr:rowOff>
    </xdr:from>
    <xdr:ext cx="249299" cy="25904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6370300" y="680769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50493</xdr:rowOff>
    </xdr:from>
    <xdr:ext cx="599010" cy="25904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6370300" y="5022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470,988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103816</xdr:rowOff>
    </xdr:from>
    <xdr:to>
      <xdr:col>86</xdr:col>
      <xdr:colOff>25400</xdr:colOff>
      <xdr:row>30</xdr:row>
      <xdr:rowOff>103816</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6230600" y="5247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102435</xdr:rowOff>
    </xdr:from>
    <xdr:to>
      <xdr:col>85</xdr:col>
      <xdr:colOff>127000</xdr:colOff>
      <xdr:row>39</xdr:row>
      <xdr:rowOff>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5481300" y="6617535"/>
          <a:ext cx="838200" cy="6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165599</xdr:rowOff>
    </xdr:from>
    <xdr:ext cx="469744" cy="259045"/>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6370300" y="66806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15722</xdr:rowOff>
    </xdr:from>
    <xdr:to>
      <xdr:col>85</xdr:col>
      <xdr:colOff>177800</xdr:colOff>
      <xdr:row>39</xdr:row>
      <xdr:rowOff>117322</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6268700" y="670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102435</xdr:rowOff>
    </xdr:from>
    <xdr:to>
      <xdr:col>81</xdr:col>
      <xdr:colOff>50800</xdr:colOff>
      <xdr:row>38</xdr:row>
      <xdr:rowOff>135654</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4592300" y="6617535"/>
          <a:ext cx="889000" cy="33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17423</xdr:rowOff>
    </xdr:from>
    <xdr:to>
      <xdr:col>81</xdr:col>
      <xdr:colOff>101600</xdr:colOff>
      <xdr:row>39</xdr:row>
      <xdr:rowOff>119023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5430500" y="670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110150</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46428" y="6796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135654</xdr:rowOff>
    </xdr:from>
    <xdr:to>
      <xdr:col>76</xdr:col>
      <xdr:colOff>114300</xdr:colOff>
      <xdr:row>39</xdr:row>
      <xdr:rowOff>41076</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flipV="1">
          <a:off x="13703300" y="6650754"/>
          <a:ext cx="889000" cy="76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168407</xdr:rowOff>
    </xdr:from>
    <xdr:to>
      <xdr:col>76</xdr:col>
      <xdr:colOff>165100</xdr:colOff>
      <xdr:row>39</xdr:row>
      <xdr:rowOff>98557</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4541500" y="6683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89684</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325111" y="677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136389</xdr:rowOff>
    </xdr:from>
    <xdr:to>
      <xdr:col>71</xdr:col>
      <xdr:colOff>177800</xdr:colOff>
      <xdr:row>39</xdr:row>
      <xdr:rowOff>41076</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2814300" y="6308589"/>
          <a:ext cx="889000" cy="419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3913</xdr:rowOff>
    </xdr:from>
    <xdr:to>
      <xdr:col>72</xdr:col>
      <xdr:colOff>38100</xdr:colOff>
      <xdr:row>39</xdr:row>
      <xdr:rowOff>105513</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3652500" y="6690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96640</xdr:rowOff>
    </xdr:from>
    <xdr:ext cx="534377"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436111" y="6783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17864</xdr:rowOff>
    </xdr:from>
    <xdr:to>
      <xdr:col>67</xdr:col>
      <xdr:colOff>101600</xdr:colOff>
      <xdr:row>39</xdr:row>
      <xdr:rowOff>119464</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2763500" y="670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110591</xdr:rowOff>
    </xdr:from>
    <xdr:ext cx="469744"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579428" y="6797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120652</xdr:rowOff>
    </xdr:from>
    <xdr:to>
      <xdr:col>85</xdr:col>
      <xdr:colOff>177800</xdr:colOff>
      <xdr:row>39</xdr:row>
      <xdr:rowOff>50802</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6268700" y="6635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80030</xdr:rowOff>
    </xdr:from>
    <xdr:ext cx="534377" cy="25904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6370300" y="6423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51635</xdr:rowOff>
    </xdr:from>
    <xdr:to>
      <xdr:col>81</xdr:col>
      <xdr:colOff>101600</xdr:colOff>
      <xdr:row>38</xdr:row>
      <xdr:rowOff>153235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5430500" y="656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169762</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5214111" y="6341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84854</xdr:rowOff>
    </xdr:from>
    <xdr:to>
      <xdr:col>76</xdr:col>
      <xdr:colOff>165100</xdr:colOff>
      <xdr:row>39</xdr:row>
      <xdr:rowOff>15004</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4541500" y="659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31531</xdr:rowOff>
    </xdr:from>
    <xdr:ext cx="534377"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4325111" y="637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161726</xdr:rowOff>
    </xdr:from>
    <xdr:to>
      <xdr:col>72</xdr:col>
      <xdr:colOff>38100</xdr:colOff>
      <xdr:row>39</xdr:row>
      <xdr:rowOff>91876</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3652500" y="6676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108402</xdr:rowOff>
    </xdr:from>
    <xdr:ext cx="534377"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3436111" y="6452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85589</xdr:rowOff>
    </xdr:from>
    <xdr:to>
      <xdr:col>67</xdr:col>
      <xdr:colOff>101600</xdr:colOff>
      <xdr:row>37</xdr:row>
      <xdr:rowOff>15739</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2763500" y="6257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35</xdr:row>
      <xdr:rowOff>32266</xdr:rowOff>
    </xdr:from>
    <xdr:ext cx="599010"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2514795" y="603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56</xdr:row>
      <xdr:rowOff>144434</xdr:rowOff>
    </xdr:from>
    <xdr:ext cx="248786"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2197214" y="9745634"/>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54</xdr:row>
      <xdr:rowOff>160762</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41906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5642</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909249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51</xdr:row>
      <xdr:rowOff>21970</xdr:rowOff>
    </xdr:from>
    <xdr:ext cx="312906"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133094" y="876592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49</xdr:row>
      <xdr:rowOff>38299</xdr:rowOff>
    </xdr:from>
    <xdr:ext cx="312906"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2133094" y="8439349"/>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131594</xdr:colOff>
      <xdr:row>47</xdr:row>
      <xdr:rowOff>54627</xdr:rowOff>
    </xdr:from>
    <xdr:ext cx="312906"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133094" y="8112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失業対策事業費グラフ枠">
          <a:extLst>
            <a:ext uri="{FF2B5EF4-FFF2-40B4-BE49-F238E27FC236}">
              <a16:creationId xmlns:a16="http://schemas.microsoft.com/office/drawing/2014/main" id="{00000000-0008-0000-06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59</xdr:row>
      <xdr:rowOff>98878</xdr:rowOff>
    </xdr:from>
    <xdr:to>
      <xdr:col>85</xdr:col>
      <xdr:colOff>126364</xdr:colOff>
      <xdr:row>59</xdr:row>
      <xdr:rowOff>98878</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6317595" y="10214428"/>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140805</xdr:rowOff>
    </xdr:from>
    <xdr:ext cx="249299" cy="259045"/>
    <xdr:sp macro="" textlink="">
      <xdr:nvSpPr>
        <xdr:cNvPr id="579" name="失業対策事業費最小値テキスト">
          <a:extLst>
            <a:ext uri="{FF2B5EF4-FFF2-40B4-BE49-F238E27FC236}">
              <a16:creationId xmlns:a16="http://schemas.microsoft.com/office/drawing/2014/main" id="{00000000-0008-0000-0600-000043020000}"/>
            </a:ext>
          </a:extLst>
        </xdr:cNvPr>
        <xdr:cNvSpPr txBox="1"/>
      </xdr:nvSpPr>
      <xdr:spPr>
        <a:xfrm>
          <a:off x="1637030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140805</xdr:rowOff>
    </xdr:from>
    <xdr:ext cx="249299" cy="259045"/>
    <xdr:sp macro="" textlink="">
      <xdr:nvSpPr>
        <xdr:cNvPr id="581" name="失業対策事業費最大値テキスト">
          <a:extLst>
            <a:ext uri="{FF2B5EF4-FFF2-40B4-BE49-F238E27FC236}">
              <a16:creationId xmlns:a16="http://schemas.microsoft.com/office/drawing/2014/main" id="{00000000-0008-0000-0600-000045020000}"/>
            </a:ext>
          </a:extLst>
        </xdr:cNvPr>
        <xdr:cNvSpPr txBox="1"/>
      </xdr:nvSpPr>
      <xdr:spPr>
        <a:xfrm>
          <a:off x="16370300" y="99134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26505</xdr:rowOff>
    </xdr:from>
    <xdr:ext cx="249299" cy="259045"/>
    <xdr:sp macro="" textlink="">
      <xdr:nvSpPr>
        <xdr:cNvPr id="584" name="失業対策事業費平均値テキスト">
          <a:extLst>
            <a:ext uri="{FF2B5EF4-FFF2-40B4-BE49-F238E27FC236}">
              <a16:creationId xmlns:a16="http://schemas.microsoft.com/office/drawing/2014/main" id="{00000000-0008-0000-0600-000048020000}"/>
            </a:ext>
          </a:extLst>
        </xdr:cNvPr>
        <xdr:cNvSpPr txBox="1"/>
      </xdr:nvSpPr>
      <xdr:spPr>
        <a:xfrm>
          <a:off x="16370300" y="10142055"/>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62687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48078</xdr:rowOff>
    </xdr:from>
    <xdr:to>
      <xdr:col>81</xdr:col>
      <xdr:colOff>101600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5430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9" name="直線コネクタ 588">
          <a:extLst>
            <a:ext uri="{FF2B5EF4-FFF2-40B4-BE49-F238E27FC236}">
              <a16:creationId xmlns:a16="http://schemas.microsoft.com/office/drawing/2014/main" id="{00000000-0008-0000-0600-00004D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51</xdr:row>
      <xdr:rowOff>4535</xdr:rowOff>
    </xdr:from>
    <xdr:to>
      <xdr:col>76</xdr:col>
      <xdr:colOff>165100</xdr:colOff>
      <xdr:row>51</xdr:row>
      <xdr:rowOff>106135</xdr:rowOff>
    </xdr:to>
    <xdr:sp macro="" textlink="">
      <xdr:nvSpPr>
        <xdr:cNvPr id="590" name="フローチャート: 判断 589">
          <a:extLst>
            <a:ext uri="{FF2B5EF4-FFF2-40B4-BE49-F238E27FC236}">
              <a16:creationId xmlns:a16="http://schemas.microsoft.com/office/drawing/2014/main" id="{00000000-0008-0000-0600-00004E020000}"/>
            </a:ext>
          </a:extLst>
        </xdr:cNvPr>
        <xdr:cNvSpPr/>
      </xdr:nvSpPr>
      <xdr:spPr>
        <a:xfrm>
          <a:off x="14541500" y="8748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49</xdr:row>
      <xdr:rowOff>122662</xdr:rowOff>
    </xdr:from>
    <xdr:ext cx="313932"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35333" y="85237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92" name="直線コネクタ 591">
          <a:extLst>
            <a:ext uri="{FF2B5EF4-FFF2-40B4-BE49-F238E27FC236}">
              <a16:creationId xmlns:a16="http://schemas.microsoft.com/office/drawing/2014/main" id="{00000000-0008-0000-0600-000050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93" name="フローチャート: 判断 592">
          <a:extLst>
            <a:ext uri="{FF2B5EF4-FFF2-40B4-BE49-F238E27FC236}">
              <a16:creationId xmlns:a16="http://schemas.microsoft.com/office/drawing/2014/main" id="{00000000-0008-0000-0600-000051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95" name="フローチャート: 判断 594">
          <a:extLst>
            <a:ext uri="{FF2B5EF4-FFF2-40B4-BE49-F238E27FC236}">
              <a16:creationId xmlns:a16="http://schemas.microsoft.com/office/drawing/2014/main" id="{00000000-0008-0000-0600-000053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58</xdr:row>
      <xdr:rowOff>83655</xdr:rowOff>
    </xdr:from>
    <xdr:ext cx="249299" cy="259045"/>
    <xdr:sp macro="" textlink="">
      <xdr:nvSpPr>
        <xdr:cNvPr id="603" name="失業対策事業費該当値テキスト">
          <a:extLst>
            <a:ext uri="{FF2B5EF4-FFF2-40B4-BE49-F238E27FC236}">
              <a16:creationId xmlns:a16="http://schemas.microsoft.com/office/drawing/2014/main" id="{00000000-0008-0000-0600-00005B020000}"/>
            </a:ext>
          </a:extLst>
        </xdr:cNvPr>
        <xdr:cNvSpPr txBox="1"/>
      </xdr:nvSpPr>
      <xdr:spPr>
        <a:xfrm>
          <a:off x="16370300" y="100277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5356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6" name="楕円 605">
          <a:extLst>
            <a:ext uri="{FF2B5EF4-FFF2-40B4-BE49-F238E27FC236}">
              <a16:creationId xmlns:a16="http://schemas.microsoft.com/office/drawing/2014/main" id="{00000000-0008-0000-0600-00005E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8" name="楕円 607">
          <a:extLst>
            <a:ext uri="{FF2B5EF4-FFF2-40B4-BE49-F238E27FC236}">
              <a16:creationId xmlns:a16="http://schemas.microsoft.com/office/drawing/2014/main" id="{00000000-0008-0000-0600-000060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10" name="楕円 609">
          <a:extLst>
            <a:ext uri="{FF2B5EF4-FFF2-40B4-BE49-F238E27FC236}">
              <a16:creationId xmlns:a16="http://schemas.microsoft.com/office/drawing/2014/main" id="{00000000-0008-0000-0600-000062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6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6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6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6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6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6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4" name="公債費グラフ枠">
          <a:extLst>
            <a:ext uri="{FF2B5EF4-FFF2-40B4-BE49-F238E27FC236}">
              <a16:creationId xmlns:a16="http://schemas.microsoft.com/office/drawing/2014/main" id="{00000000-0008-0000-0600-00007A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166850</xdr:rowOff>
    </xdr:from>
    <xdr:to>
      <xdr:col>85</xdr:col>
      <xdr:colOff>126364</xdr:colOff>
      <xdr:row>78</xdr:row>
      <xdr:rowOff>75113</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6317595" y="11996900"/>
          <a:ext cx="1269" cy="1451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78940</xdr:rowOff>
    </xdr:from>
    <xdr:ext cx="534377" cy="259045"/>
    <xdr:sp macro="" textlink="">
      <xdr:nvSpPr>
        <xdr:cNvPr id="636" name="公債費最小値テキスト">
          <a:extLst>
            <a:ext uri="{FF2B5EF4-FFF2-40B4-BE49-F238E27FC236}">
              <a16:creationId xmlns:a16="http://schemas.microsoft.com/office/drawing/2014/main" id="{00000000-0008-0000-0600-00007C020000}"/>
            </a:ext>
          </a:extLst>
        </xdr:cNvPr>
        <xdr:cNvSpPr txBox="1"/>
      </xdr:nvSpPr>
      <xdr:spPr>
        <a:xfrm>
          <a:off x="16370300" y="13452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75113</xdr:rowOff>
    </xdr:from>
    <xdr:to>
      <xdr:col>86</xdr:col>
      <xdr:colOff>25400</xdr:colOff>
      <xdr:row>78</xdr:row>
      <xdr:rowOff>75113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6230600" y="13448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113527</xdr:rowOff>
    </xdr:from>
    <xdr:ext cx="599010" cy="259045"/>
    <xdr:sp macro="" textlink="">
      <xdr:nvSpPr>
        <xdr:cNvPr id="638" name="公債費最大値テキスト">
          <a:extLst>
            <a:ext uri="{FF2B5EF4-FFF2-40B4-BE49-F238E27FC236}">
              <a16:creationId xmlns:a16="http://schemas.microsoft.com/office/drawing/2014/main" id="{00000000-0008-0000-0600-00007E020000}"/>
            </a:ext>
          </a:extLst>
        </xdr:cNvPr>
        <xdr:cNvSpPr txBox="1"/>
      </xdr:nvSpPr>
      <xdr:spPr>
        <a:xfrm>
          <a:off x="16370300" y="117721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166850</xdr:rowOff>
    </xdr:from>
    <xdr:to>
      <xdr:col>86</xdr:col>
      <xdr:colOff>25400</xdr:colOff>
      <xdr:row>69</xdr:row>
      <xdr:rowOff>166850</xdr:rowOff>
    </xdr:to>
    <xdr:cxnSp macro="">
      <xdr:nvCxnSpPr>
        <xdr:cNvPr id="639" name="直線コネクタ 638">
          <a:extLst>
            <a:ext uri="{FF2B5EF4-FFF2-40B4-BE49-F238E27FC236}">
              <a16:creationId xmlns:a16="http://schemas.microsoft.com/office/drawing/2014/main" id="{00000000-0008-0000-0600-00007F020000}"/>
            </a:ext>
          </a:extLst>
        </xdr:cNvPr>
        <xdr:cNvCxnSpPr/>
      </xdr:nvCxnSpPr>
      <xdr:spPr>
        <a:xfrm>
          <a:off x="16230600" y="11996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72</xdr:row>
      <xdr:rowOff>30071</xdr:rowOff>
    </xdr:from>
    <xdr:to>
      <xdr:col>85</xdr:col>
      <xdr:colOff>127000</xdr:colOff>
      <xdr:row>77</xdr:row>
      <xdr:rowOff>12004</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5481300" y="12374471"/>
          <a:ext cx="838200" cy="839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157799</xdr:rowOff>
    </xdr:from>
    <xdr:ext cx="534377" cy="259045"/>
    <xdr:sp macro="" textlink="">
      <xdr:nvSpPr>
        <xdr:cNvPr id="641" name="公債費平均値テキスト">
          <a:extLst>
            <a:ext uri="{FF2B5EF4-FFF2-40B4-BE49-F238E27FC236}">
              <a16:creationId xmlns:a16="http://schemas.microsoft.com/office/drawing/2014/main" id="{00000000-0008-0000-0600-000081020000}"/>
            </a:ext>
          </a:extLst>
        </xdr:cNvPr>
        <xdr:cNvSpPr txBox="1"/>
      </xdr:nvSpPr>
      <xdr:spPr>
        <a:xfrm>
          <a:off x="16370300" y="130165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7922</xdr:rowOff>
    </xdr:from>
    <xdr:to>
      <xdr:col>85</xdr:col>
      <xdr:colOff>177800</xdr:colOff>
      <xdr:row>76</xdr:row>
      <xdr:rowOff>109522</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6268700" y="13038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12004</xdr:rowOff>
    </xdr:from>
    <xdr:to>
      <xdr:col>81</xdr:col>
      <xdr:colOff>50800</xdr:colOff>
      <xdr:row>77</xdr:row>
      <xdr:rowOff>27595</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4592300" y="13213654"/>
          <a:ext cx="889000" cy="1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26065</xdr:rowOff>
    </xdr:from>
    <xdr:to>
      <xdr:col>81</xdr:col>
      <xdr:colOff>101600</xdr:colOff>
      <xdr:row>76</xdr:row>
      <xdr:rowOff>127665</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5430500" y="1305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144193</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5214111" y="12831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27595</xdr:rowOff>
    </xdr:from>
    <xdr:to>
      <xdr:col>76</xdr:col>
      <xdr:colOff>114300</xdr:colOff>
      <xdr:row>77</xdr:row>
      <xdr:rowOff>33271</xdr:rowOff>
    </xdr:to>
    <xdr:cxnSp macro="">
      <xdr:nvCxnSpPr>
        <xdr:cNvPr id="646" name="直線コネクタ 645">
          <a:extLst>
            <a:ext uri="{FF2B5EF4-FFF2-40B4-BE49-F238E27FC236}">
              <a16:creationId xmlns:a16="http://schemas.microsoft.com/office/drawing/2014/main" id="{00000000-0008-0000-0600-000086020000}"/>
            </a:ext>
          </a:extLst>
        </xdr:cNvPr>
        <xdr:cNvCxnSpPr/>
      </xdr:nvCxnSpPr>
      <xdr:spPr>
        <a:xfrm flipV="1">
          <a:off x="13703300" y="13229245"/>
          <a:ext cx="889000" cy="5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61757</xdr:rowOff>
    </xdr:from>
    <xdr:to>
      <xdr:col>76</xdr:col>
      <xdr:colOff>165100</xdr:colOff>
      <xdr:row>76</xdr:row>
      <xdr:rowOff>163357</xdr:rowOff>
    </xdr:to>
    <xdr:sp macro="" textlink="">
      <xdr:nvSpPr>
        <xdr:cNvPr id="647" name="フローチャート: 判断 646">
          <a:extLst>
            <a:ext uri="{FF2B5EF4-FFF2-40B4-BE49-F238E27FC236}">
              <a16:creationId xmlns:a16="http://schemas.microsoft.com/office/drawing/2014/main" id="{00000000-0008-0000-0600-000087020000}"/>
            </a:ext>
          </a:extLst>
        </xdr:cNvPr>
        <xdr:cNvSpPr/>
      </xdr:nvSpPr>
      <xdr:spPr>
        <a:xfrm>
          <a:off x="14541500" y="13091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75</xdr:row>
      <xdr:rowOff>8434</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4325111" y="12867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33271</xdr:rowOff>
    </xdr:from>
    <xdr:to>
      <xdr:col>71</xdr:col>
      <xdr:colOff>177800</xdr:colOff>
      <xdr:row>77</xdr:row>
      <xdr:rowOff>45838</xdr:rowOff>
    </xdr:to>
    <xdr:cxnSp macro="">
      <xdr:nvCxnSpPr>
        <xdr:cNvPr id="649" name="直線コネクタ 648">
          <a:extLst>
            <a:ext uri="{FF2B5EF4-FFF2-40B4-BE49-F238E27FC236}">
              <a16:creationId xmlns:a16="http://schemas.microsoft.com/office/drawing/2014/main" id="{00000000-0008-0000-0600-000089020000}"/>
            </a:ext>
          </a:extLst>
        </xdr:cNvPr>
        <xdr:cNvCxnSpPr/>
      </xdr:nvCxnSpPr>
      <xdr:spPr>
        <a:xfrm flipV="1">
          <a:off x="12814300" y="13234921"/>
          <a:ext cx="889000" cy="12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49650</xdr:rowOff>
    </xdr:from>
    <xdr:to>
      <xdr:col>72</xdr:col>
      <xdr:colOff>38100</xdr:colOff>
      <xdr:row>76</xdr:row>
      <xdr:rowOff>151250</xdr:rowOff>
    </xdr:to>
    <xdr:sp macro="" textlink="">
      <xdr:nvSpPr>
        <xdr:cNvPr id="650" name="フローチャート: 判断 649">
          <a:extLst>
            <a:ext uri="{FF2B5EF4-FFF2-40B4-BE49-F238E27FC236}">
              <a16:creationId xmlns:a16="http://schemas.microsoft.com/office/drawing/2014/main" id="{00000000-0008-0000-0600-00008A020000}"/>
            </a:ext>
          </a:extLst>
        </xdr:cNvPr>
        <xdr:cNvSpPr/>
      </xdr:nvSpPr>
      <xdr:spPr>
        <a:xfrm>
          <a:off x="13652500" y="1307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167777</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436111" y="12855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77553</xdr:rowOff>
    </xdr:from>
    <xdr:to>
      <xdr:col>67</xdr:col>
      <xdr:colOff>101600</xdr:colOff>
      <xdr:row>77</xdr:row>
      <xdr:rowOff>7703</xdr:rowOff>
    </xdr:to>
    <xdr:sp macro="" textlink="">
      <xdr:nvSpPr>
        <xdr:cNvPr id="652" name="フローチャート: 判断 651">
          <a:extLst>
            <a:ext uri="{FF2B5EF4-FFF2-40B4-BE49-F238E27FC236}">
              <a16:creationId xmlns:a16="http://schemas.microsoft.com/office/drawing/2014/main" id="{00000000-0008-0000-0600-00008C020000}"/>
            </a:ext>
          </a:extLst>
        </xdr:cNvPr>
        <xdr:cNvSpPr/>
      </xdr:nvSpPr>
      <xdr:spPr>
        <a:xfrm>
          <a:off x="12763500" y="13107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24231</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2547111" y="12882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150721</xdr:rowOff>
    </xdr:from>
    <xdr:to>
      <xdr:col>85</xdr:col>
      <xdr:colOff>177800</xdr:colOff>
      <xdr:row>72</xdr:row>
      <xdr:rowOff>80871</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6268700" y="12323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71</xdr:row>
      <xdr:rowOff>2148</xdr:rowOff>
    </xdr:from>
    <xdr:ext cx="599010" cy="259045"/>
    <xdr:sp macro="" textlink="">
      <xdr:nvSpPr>
        <xdr:cNvPr id="660" name="公債費該当値テキスト">
          <a:extLst>
            <a:ext uri="{FF2B5EF4-FFF2-40B4-BE49-F238E27FC236}">
              <a16:creationId xmlns:a16="http://schemas.microsoft.com/office/drawing/2014/main" id="{00000000-0008-0000-0600-000094020000}"/>
            </a:ext>
          </a:extLst>
        </xdr:cNvPr>
        <xdr:cNvSpPr txBox="1"/>
      </xdr:nvSpPr>
      <xdr:spPr>
        <a:xfrm>
          <a:off x="16370300" y="12175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132654</xdr:rowOff>
    </xdr:from>
    <xdr:to>
      <xdr:col>81</xdr:col>
      <xdr:colOff>101600</xdr:colOff>
      <xdr:row>77</xdr:row>
      <xdr:rowOff>62804</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5430500" y="13162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53931</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5214111" y="13255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148245</xdr:rowOff>
    </xdr:from>
    <xdr:to>
      <xdr:col>76</xdr:col>
      <xdr:colOff>165100</xdr:colOff>
      <xdr:row>77</xdr:row>
      <xdr:rowOff>78395</xdr:rowOff>
    </xdr:to>
    <xdr:sp macro="" textlink="">
      <xdr:nvSpPr>
        <xdr:cNvPr id="663" name="楕円 662">
          <a:extLst>
            <a:ext uri="{FF2B5EF4-FFF2-40B4-BE49-F238E27FC236}">
              <a16:creationId xmlns:a16="http://schemas.microsoft.com/office/drawing/2014/main" id="{00000000-0008-0000-0600-000097020000}"/>
            </a:ext>
          </a:extLst>
        </xdr:cNvPr>
        <xdr:cNvSpPr/>
      </xdr:nvSpPr>
      <xdr:spPr>
        <a:xfrm>
          <a:off x="14541500" y="1317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69522</xdr:rowOff>
    </xdr:from>
    <xdr:ext cx="534377"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4325111" y="13271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153921</xdr:rowOff>
    </xdr:from>
    <xdr:to>
      <xdr:col>72</xdr:col>
      <xdr:colOff>38100</xdr:colOff>
      <xdr:row>77</xdr:row>
      <xdr:rowOff>84071</xdr:rowOff>
    </xdr:to>
    <xdr:sp macro="" textlink="">
      <xdr:nvSpPr>
        <xdr:cNvPr id="665" name="楕円 664">
          <a:extLst>
            <a:ext uri="{FF2B5EF4-FFF2-40B4-BE49-F238E27FC236}">
              <a16:creationId xmlns:a16="http://schemas.microsoft.com/office/drawing/2014/main" id="{00000000-0008-0000-0600-000099020000}"/>
            </a:ext>
          </a:extLst>
        </xdr:cNvPr>
        <xdr:cNvSpPr/>
      </xdr:nvSpPr>
      <xdr:spPr>
        <a:xfrm>
          <a:off x="13652500" y="13184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75198</xdr:rowOff>
    </xdr:from>
    <xdr:ext cx="534377"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3436111" y="13276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166488</xdr:rowOff>
    </xdr:from>
    <xdr:to>
      <xdr:col>67</xdr:col>
      <xdr:colOff>101600</xdr:colOff>
      <xdr:row>77</xdr:row>
      <xdr:rowOff>96638</xdr:rowOff>
    </xdr:to>
    <xdr:sp macro="" textlink="">
      <xdr:nvSpPr>
        <xdr:cNvPr id="667" name="楕円 666">
          <a:extLst>
            <a:ext uri="{FF2B5EF4-FFF2-40B4-BE49-F238E27FC236}">
              <a16:creationId xmlns:a16="http://schemas.microsoft.com/office/drawing/2014/main" id="{00000000-0008-0000-0600-00009B020000}"/>
            </a:ext>
          </a:extLst>
        </xdr:cNvPr>
        <xdr:cNvSpPr/>
      </xdr:nvSpPr>
      <xdr:spPr>
        <a:xfrm>
          <a:off x="12763500" y="1319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87765</xdr:rowOff>
    </xdr:from>
    <xdr:ext cx="534377"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547111" y="13289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1" name="正方形/長方形 670">
          <a:extLst>
            <a:ext uri="{FF2B5EF4-FFF2-40B4-BE49-F238E27FC236}">
              <a16:creationId xmlns:a16="http://schemas.microsoft.com/office/drawing/2014/main" id="{00000000-0008-0000-0600-00009F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2" name="正方形/長方形 671">
          <a:extLst>
            <a:ext uri="{FF2B5EF4-FFF2-40B4-BE49-F238E27FC236}">
              <a16:creationId xmlns:a16="http://schemas.microsoft.com/office/drawing/2014/main" id="{00000000-0008-0000-0600-0000A0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3" name="正方形/長方形 672">
          <a:extLst>
            <a:ext uri="{FF2B5EF4-FFF2-40B4-BE49-F238E27FC236}">
              <a16:creationId xmlns:a16="http://schemas.microsoft.com/office/drawing/2014/main" id="{00000000-0008-0000-0600-0000A1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600-0000A2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600-0000A3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6" name="正方形/長方形 675">
          <a:extLst>
            <a:ext uri="{FF2B5EF4-FFF2-40B4-BE49-F238E27FC236}">
              <a16:creationId xmlns:a16="http://schemas.microsoft.com/office/drawing/2014/main" id="{00000000-0008-0000-0600-0000A4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7" name="直線コネクタ 686">
          <a:extLst>
            <a:ext uri="{FF2B5EF4-FFF2-40B4-BE49-F238E27FC236}">
              <a16:creationId xmlns:a16="http://schemas.microsoft.com/office/drawing/2014/main" id="{00000000-0008-0000-0600-0000A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9" name="積立金グラフ枠">
          <a:extLst>
            <a:ext uri="{FF2B5EF4-FFF2-40B4-BE49-F238E27FC236}">
              <a16:creationId xmlns:a16="http://schemas.microsoft.com/office/drawing/2014/main" id="{00000000-0008-0000-0600-0000B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79890</xdr:rowOff>
    </xdr:from>
    <xdr:to>
      <xdr:col>85</xdr:col>
      <xdr:colOff>126364</xdr:colOff>
      <xdr:row>98</xdr:row>
      <xdr:rowOff>132107</xdr:rowOff>
    </xdr:to>
    <xdr:cxnSp macro="">
      <xdr:nvCxnSpPr>
        <xdr:cNvPr id="690" name="直線コネクタ 689">
          <a:extLst>
            <a:ext uri="{FF2B5EF4-FFF2-40B4-BE49-F238E27FC236}">
              <a16:creationId xmlns:a16="http://schemas.microsoft.com/office/drawing/2014/main" id="{00000000-0008-0000-0600-0000B2020000}"/>
            </a:ext>
          </a:extLst>
        </xdr:cNvPr>
        <xdr:cNvCxnSpPr/>
      </xdr:nvCxnSpPr>
      <xdr:spPr>
        <a:xfrm flipV="1">
          <a:off x="16317595" y="15853290"/>
          <a:ext cx="1269" cy="10809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135934</xdr:rowOff>
    </xdr:from>
    <xdr:ext cx="469744" cy="259045"/>
    <xdr:sp macro="" textlink="">
      <xdr:nvSpPr>
        <xdr:cNvPr id="691" name="積立金最小値テキスト">
          <a:extLst>
            <a:ext uri="{FF2B5EF4-FFF2-40B4-BE49-F238E27FC236}">
              <a16:creationId xmlns:a16="http://schemas.microsoft.com/office/drawing/2014/main" id="{00000000-0008-0000-0600-0000B3020000}"/>
            </a:ext>
          </a:extLst>
        </xdr:cNvPr>
        <xdr:cNvSpPr txBox="1"/>
      </xdr:nvSpPr>
      <xdr:spPr>
        <a:xfrm>
          <a:off x="16370300" y="1693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132107</xdr:rowOff>
    </xdr:from>
    <xdr:to>
      <xdr:col>86</xdr:col>
      <xdr:colOff>25400</xdr:colOff>
      <xdr:row>98</xdr:row>
      <xdr:rowOff>132107</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6230600" y="16934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26567</xdr:rowOff>
    </xdr:from>
    <xdr:ext cx="599010" cy="259045"/>
    <xdr:sp macro="" textlink="">
      <xdr:nvSpPr>
        <xdr:cNvPr id="693" name="積立金最大値テキスト">
          <a:extLst>
            <a:ext uri="{FF2B5EF4-FFF2-40B4-BE49-F238E27FC236}">
              <a16:creationId xmlns:a16="http://schemas.microsoft.com/office/drawing/2014/main" id="{00000000-0008-0000-0600-0000B5020000}"/>
            </a:ext>
          </a:extLst>
        </xdr:cNvPr>
        <xdr:cNvSpPr txBox="1"/>
      </xdr:nvSpPr>
      <xdr:spPr>
        <a:xfrm>
          <a:off x="16370300" y="15628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238,082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92</xdr:row>
      <xdr:rowOff>79890</xdr:rowOff>
    </xdr:from>
    <xdr:to>
      <xdr:col>86</xdr:col>
      <xdr:colOff>25400</xdr:colOff>
      <xdr:row>92</xdr:row>
      <xdr:rowOff>79890</xdr:rowOff>
    </xdr:to>
    <xdr:cxnSp macro="">
      <xdr:nvCxnSpPr>
        <xdr:cNvPr id="694" name="直線コネクタ 693">
          <a:extLst>
            <a:ext uri="{FF2B5EF4-FFF2-40B4-BE49-F238E27FC236}">
              <a16:creationId xmlns:a16="http://schemas.microsoft.com/office/drawing/2014/main" id="{00000000-0008-0000-0600-0000B6020000}"/>
            </a:ext>
          </a:extLst>
        </xdr:cNvPr>
        <xdr:cNvCxnSpPr/>
      </xdr:nvCxnSpPr>
      <xdr:spPr>
        <a:xfrm>
          <a:off x="16230600" y="15853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18985</xdr:rowOff>
    </xdr:from>
    <xdr:to>
      <xdr:col>85</xdr:col>
      <xdr:colOff>127000</xdr:colOff>
      <xdr:row>97</xdr:row>
      <xdr:rowOff>64669</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5481300" y="16306735"/>
          <a:ext cx="838200" cy="38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18288</xdr:rowOff>
    </xdr:from>
    <xdr:ext cx="534377" cy="259045"/>
    <xdr:sp macro="" textlink="">
      <xdr:nvSpPr>
        <xdr:cNvPr id="696" name="積立金平均値テキスト">
          <a:extLst>
            <a:ext uri="{FF2B5EF4-FFF2-40B4-BE49-F238E27FC236}">
              <a16:creationId xmlns:a16="http://schemas.microsoft.com/office/drawing/2014/main" id="{00000000-0008-0000-0600-0000B8020000}"/>
            </a:ext>
          </a:extLst>
        </xdr:cNvPr>
        <xdr:cNvSpPr txBox="1"/>
      </xdr:nvSpPr>
      <xdr:spPr>
        <a:xfrm>
          <a:off x="16370300" y="166489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39861</xdr:rowOff>
    </xdr:from>
    <xdr:to>
      <xdr:col>85</xdr:col>
      <xdr:colOff>177800</xdr:colOff>
      <xdr:row>97</xdr:row>
      <xdr:rowOff>141461</xdr:rowOff>
    </xdr:to>
    <xdr:sp macro="" textlink="">
      <xdr:nvSpPr>
        <xdr:cNvPr id="697" name="フローチャート: 判断 696">
          <a:extLst>
            <a:ext uri="{FF2B5EF4-FFF2-40B4-BE49-F238E27FC236}">
              <a16:creationId xmlns:a16="http://schemas.microsoft.com/office/drawing/2014/main" id="{00000000-0008-0000-0600-0000B9020000}"/>
            </a:ext>
          </a:extLst>
        </xdr:cNvPr>
        <xdr:cNvSpPr/>
      </xdr:nvSpPr>
      <xdr:spPr>
        <a:xfrm>
          <a:off x="16268700" y="1667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17349</xdr:rowOff>
    </xdr:from>
    <xdr:to>
      <xdr:col>81</xdr:col>
      <xdr:colOff>50800</xdr:colOff>
      <xdr:row>95</xdr:row>
      <xdr:rowOff>18985</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4592300" y="16305099"/>
          <a:ext cx="889000" cy="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30342</xdr:rowOff>
    </xdr:from>
    <xdr:to>
      <xdr:col>81</xdr:col>
      <xdr:colOff>101600</xdr:colOff>
      <xdr:row>97</xdr:row>
      <xdr:rowOff>131942</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5430500" y="1666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123069</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5214111" y="16753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17349</xdr:rowOff>
    </xdr:from>
    <xdr:to>
      <xdr:col>76</xdr:col>
      <xdr:colOff>114300</xdr:colOff>
      <xdr:row>96</xdr:row>
      <xdr:rowOff>96083</xdr:rowOff>
    </xdr:to>
    <xdr:cxnSp macro="">
      <xdr:nvCxnSpPr>
        <xdr:cNvPr id="701" name="直線コネクタ 700">
          <a:extLst>
            <a:ext uri="{FF2B5EF4-FFF2-40B4-BE49-F238E27FC236}">
              <a16:creationId xmlns:a16="http://schemas.microsoft.com/office/drawing/2014/main" id="{00000000-0008-0000-0600-0000BD020000}"/>
            </a:ext>
          </a:extLst>
        </xdr:cNvPr>
        <xdr:cNvCxnSpPr/>
      </xdr:nvCxnSpPr>
      <xdr:spPr>
        <a:xfrm flipV="1">
          <a:off x="13703300" y="16305099"/>
          <a:ext cx="889000" cy="250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114018</xdr:rowOff>
    </xdr:from>
    <xdr:to>
      <xdr:col>76</xdr:col>
      <xdr:colOff>165100</xdr:colOff>
      <xdr:row>98</xdr:row>
      <xdr:rowOff>44168</xdr:rowOff>
    </xdr:to>
    <xdr:sp macro="" textlink="">
      <xdr:nvSpPr>
        <xdr:cNvPr id="702" name="フローチャート: 判断 701">
          <a:extLst>
            <a:ext uri="{FF2B5EF4-FFF2-40B4-BE49-F238E27FC236}">
              <a16:creationId xmlns:a16="http://schemas.microsoft.com/office/drawing/2014/main" id="{00000000-0008-0000-0600-0000BE020000}"/>
            </a:ext>
          </a:extLst>
        </xdr:cNvPr>
        <xdr:cNvSpPr/>
      </xdr:nvSpPr>
      <xdr:spPr>
        <a:xfrm>
          <a:off x="14541500" y="1674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35295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6837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60034</xdr:rowOff>
    </xdr:from>
    <xdr:to>
      <xdr:col>71</xdr:col>
      <xdr:colOff>177800</xdr:colOff>
      <xdr:row>96</xdr:row>
      <xdr:rowOff>96083</xdr:rowOff>
    </xdr:to>
    <xdr:cxnSp macro="">
      <xdr:nvCxnSpPr>
        <xdr:cNvPr id="704" name="直線コネクタ 703">
          <a:extLst>
            <a:ext uri="{FF2B5EF4-FFF2-40B4-BE49-F238E27FC236}">
              <a16:creationId xmlns:a16="http://schemas.microsoft.com/office/drawing/2014/main" id="{00000000-0008-0000-0600-0000C0020000}"/>
            </a:ext>
          </a:extLst>
        </xdr:cNvPr>
        <xdr:cNvCxnSpPr/>
      </xdr:nvCxnSpPr>
      <xdr:spPr>
        <a:xfrm>
          <a:off x="12814300" y="16176334"/>
          <a:ext cx="889000" cy="378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135302</xdr:rowOff>
    </xdr:from>
    <xdr:to>
      <xdr:col>72</xdr:col>
      <xdr:colOff>38100</xdr:colOff>
      <xdr:row>98</xdr:row>
      <xdr:rowOff>65452</xdr:rowOff>
    </xdr:to>
    <xdr:sp macro="" textlink="">
      <xdr:nvSpPr>
        <xdr:cNvPr id="705" name="フローチャート: 判断 704">
          <a:extLst>
            <a:ext uri="{FF2B5EF4-FFF2-40B4-BE49-F238E27FC236}">
              <a16:creationId xmlns:a16="http://schemas.microsoft.com/office/drawing/2014/main" id="{00000000-0008-0000-0600-0000C1020000}"/>
            </a:ext>
          </a:extLst>
        </xdr:cNvPr>
        <xdr:cNvSpPr/>
      </xdr:nvSpPr>
      <xdr:spPr>
        <a:xfrm>
          <a:off x="13652500" y="16765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56579</xdr:rowOff>
    </xdr:from>
    <xdr:ext cx="534377"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436111" y="168586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144335</xdr:rowOff>
    </xdr:from>
    <xdr:to>
      <xdr:col>67</xdr:col>
      <xdr:colOff>101600</xdr:colOff>
      <xdr:row>98</xdr:row>
      <xdr:rowOff>74485</xdr:rowOff>
    </xdr:to>
    <xdr:sp macro="" textlink="">
      <xdr:nvSpPr>
        <xdr:cNvPr id="707" name="フローチャート: 判断 706">
          <a:extLst>
            <a:ext uri="{FF2B5EF4-FFF2-40B4-BE49-F238E27FC236}">
              <a16:creationId xmlns:a16="http://schemas.microsoft.com/office/drawing/2014/main" id="{00000000-0008-0000-0600-0000C3020000}"/>
            </a:ext>
          </a:extLst>
        </xdr:cNvPr>
        <xdr:cNvSpPr/>
      </xdr:nvSpPr>
      <xdr:spPr>
        <a:xfrm>
          <a:off x="12763500" y="1677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65612</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2547111" y="16867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13869</xdr:rowOff>
    </xdr:from>
    <xdr:to>
      <xdr:col>85</xdr:col>
      <xdr:colOff>177800</xdr:colOff>
      <xdr:row>97</xdr:row>
      <xdr:rowOff>115469</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6268700" y="16644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36746</xdr:rowOff>
    </xdr:from>
    <xdr:ext cx="534377" cy="259045"/>
    <xdr:sp macro="" textlink="">
      <xdr:nvSpPr>
        <xdr:cNvPr id="715" name="積立金該当値テキスト">
          <a:extLst>
            <a:ext uri="{FF2B5EF4-FFF2-40B4-BE49-F238E27FC236}">
              <a16:creationId xmlns:a16="http://schemas.microsoft.com/office/drawing/2014/main" id="{00000000-0008-0000-0600-0000CB020000}"/>
            </a:ext>
          </a:extLst>
        </xdr:cNvPr>
        <xdr:cNvSpPr txBox="1"/>
      </xdr:nvSpPr>
      <xdr:spPr>
        <a:xfrm>
          <a:off x="16370300" y="16495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139635</xdr:rowOff>
    </xdr:from>
    <xdr:to>
      <xdr:col>81</xdr:col>
      <xdr:colOff>101600</xdr:colOff>
      <xdr:row>95</xdr:row>
      <xdr:rowOff>69785</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5430500" y="1625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86312</xdr:rowOff>
    </xdr:from>
    <xdr:ext cx="599010"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5181795" y="16031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137999</xdr:rowOff>
    </xdr:from>
    <xdr:to>
      <xdr:col>76</xdr:col>
      <xdr:colOff>165100</xdr:colOff>
      <xdr:row>95</xdr:row>
      <xdr:rowOff>68149</xdr:rowOff>
    </xdr:to>
    <xdr:sp macro="" textlink="">
      <xdr:nvSpPr>
        <xdr:cNvPr id="718" name="楕円 717">
          <a:extLst>
            <a:ext uri="{FF2B5EF4-FFF2-40B4-BE49-F238E27FC236}">
              <a16:creationId xmlns:a16="http://schemas.microsoft.com/office/drawing/2014/main" id="{00000000-0008-0000-0600-0000CE020000}"/>
            </a:ext>
          </a:extLst>
        </xdr:cNvPr>
        <xdr:cNvSpPr/>
      </xdr:nvSpPr>
      <xdr:spPr>
        <a:xfrm>
          <a:off x="14541500" y="1625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93</xdr:row>
      <xdr:rowOff>84676</xdr:rowOff>
    </xdr:from>
    <xdr:ext cx="599010"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4292795" y="16029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45283</xdr:rowOff>
    </xdr:from>
    <xdr:to>
      <xdr:col>72</xdr:col>
      <xdr:colOff>38100</xdr:colOff>
      <xdr:row>96</xdr:row>
      <xdr:rowOff>146883</xdr:rowOff>
    </xdr:to>
    <xdr:sp macro="" textlink="">
      <xdr:nvSpPr>
        <xdr:cNvPr id="720" name="楕円 719">
          <a:extLst>
            <a:ext uri="{FF2B5EF4-FFF2-40B4-BE49-F238E27FC236}">
              <a16:creationId xmlns:a16="http://schemas.microsoft.com/office/drawing/2014/main" id="{00000000-0008-0000-0600-0000D0020000}"/>
            </a:ext>
          </a:extLst>
        </xdr:cNvPr>
        <xdr:cNvSpPr/>
      </xdr:nvSpPr>
      <xdr:spPr>
        <a:xfrm>
          <a:off x="13652500" y="1650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163410</xdr:rowOff>
    </xdr:from>
    <xdr:ext cx="534377"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3436111" y="16279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9234</xdr:rowOff>
    </xdr:from>
    <xdr:to>
      <xdr:col>67</xdr:col>
      <xdr:colOff>101600</xdr:colOff>
      <xdr:row>94</xdr:row>
      <xdr:rowOff>110834</xdr:rowOff>
    </xdr:to>
    <xdr:sp macro="" textlink="">
      <xdr:nvSpPr>
        <xdr:cNvPr id="722" name="楕円 721">
          <a:extLst>
            <a:ext uri="{FF2B5EF4-FFF2-40B4-BE49-F238E27FC236}">
              <a16:creationId xmlns:a16="http://schemas.microsoft.com/office/drawing/2014/main" id="{00000000-0008-0000-0600-0000D2020000}"/>
            </a:ext>
          </a:extLst>
        </xdr:cNvPr>
        <xdr:cNvSpPr/>
      </xdr:nvSpPr>
      <xdr:spPr>
        <a:xfrm>
          <a:off x="12763500" y="16125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92</xdr:row>
      <xdr:rowOff>127361</xdr:rowOff>
    </xdr:from>
    <xdr:ext cx="599010"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2514795" y="15900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6" name="正方形/長方形 725">
          <a:extLst>
            <a:ext uri="{FF2B5EF4-FFF2-40B4-BE49-F238E27FC236}">
              <a16:creationId xmlns:a16="http://schemas.microsoft.com/office/drawing/2014/main" id="{00000000-0008-0000-0600-0000D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7" name="正方形/長方形 726">
          <a:extLst>
            <a:ext uri="{FF2B5EF4-FFF2-40B4-BE49-F238E27FC236}">
              <a16:creationId xmlns:a16="http://schemas.microsoft.com/office/drawing/2014/main" id="{00000000-0008-0000-0600-0000D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8" name="正方形/長方形 727">
          <a:extLst>
            <a:ext uri="{FF2B5EF4-FFF2-40B4-BE49-F238E27FC236}">
              <a16:creationId xmlns:a16="http://schemas.microsoft.com/office/drawing/2014/main" id="{00000000-0008-0000-0600-0000D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600-0000D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0" name="正方形/長方形 729">
          <a:extLst>
            <a:ext uri="{FF2B5EF4-FFF2-40B4-BE49-F238E27FC236}">
              <a16:creationId xmlns:a16="http://schemas.microsoft.com/office/drawing/2014/main" id="{00000000-0008-0000-0600-0000D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1" name="正方形/長方形 730">
          <a:extLst>
            <a:ext uri="{FF2B5EF4-FFF2-40B4-BE49-F238E27FC236}">
              <a16:creationId xmlns:a16="http://schemas.microsoft.com/office/drawing/2014/main" id="{00000000-0008-0000-0600-0000D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4" name="投資及び出資金グラフ枠">
          <a:extLst>
            <a:ext uri="{FF2B5EF4-FFF2-40B4-BE49-F238E27FC236}">
              <a16:creationId xmlns:a16="http://schemas.microsoft.com/office/drawing/2014/main" id="{00000000-0008-0000-0600-0000E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62273</xdr:rowOff>
    </xdr:from>
    <xdr:to>
      <xdr:col>116</xdr:col>
      <xdr:colOff>62864</xdr:colOff>
      <xdr:row>38</xdr:row>
      <xdr:rowOff>139700</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2159595" y="5205773"/>
          <a:ext cx="1269" cy="1449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6" name="投資及び出資金最小値テキスト">
          <a:extLst>
            <a:ext uri="{FF2B5EF4-FFF2-40B4-BE49-F238E27FC236}">
              <a16:creationId xmlns:a16="http://schemas.microsoft.com/office/drawing/2014/main" id="{00000000-0008-0000-0600-0000EA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8950</xdr:rowOff>
    </xdr:from>
    <xdr:ext cx="534377" cy="259045"/>
    <xdr:sp macro="" textlink="">
      <xdr:nvSpPr>
        <xdr:cNvPr id="748" name="投資及び出資金最大値テキスト">
          <a:extLst>
            <a:ext uri="{FF2B5EF4-FFF2-40B4-BE49-F238E27FC236}">
              <a16:creationId xmlns:a16="http://schemas.microsoft.com/office/drawing/2014/main" id="{00000000-0008-0000-0600-0000EC020000}"/>
            </a:ext>
          </a:extLst>
        </xdr:cNvPr>
        <xdr:cNvSpPr txBox="1"/>
      </xdr:nvSpPr>
      <xdr:spPr>
        <a:xfrm>
          <a:off x="22212300" y="4981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62273</xdr:rowOff>
    </xdr:from>
    <xdr:to>
      <xdr:col>116</xdr:col>
      <xdr:colOff>152400</xdr:colOff>
      <xdr:row>30</xdr:row>
      <xdr:rowOff>62273</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2072600" y="5205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8633</xdr:rowOff>
    </xdr:from>
    <xdr:ext cx="469744" cy="259045"/>
    <xdr:sp macro="" textlink="">
      <xdr:nvSpPr>
        <xdr:cNvPr id="751" name="投資及び出資金平均値テキスト">
          <a:extLst>
            <a:ext uri="{FF2B5EF4-FFF2-40B4-BE49-F238E27FC236}">
              <a16:creationId xmlns:a16="http://schemas.microsoft.com/office/drawing/2014/main" id="{00000000-0008-0000-0600-0000EF020000}"/>
            </a:ext>
          </a:extLst>
        </xdr:cNvPr>
        <xdr:cNvSpPr txBox="1"/>
      </xdr:nvSpPr>
      <xdr:spPr>
        <a:xfrm>
          <a:off x="22212300" y="63522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157206</xdr:rowOff>
    </xdr:from>
    <xdr:to>
      <xdr:col>116</xdr:col>
      <xdr:colOff>114300</xdr:colOff>
      <xdr:row>38</xdr:row>
      <xdr:rowOff>87356</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2110700" y="6500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131287</xdr:rowOff>
    </xdr:from>
    <xdr:to>
      <xdr:col>111</xdr:col>
      <xdr:colOff>177800</xdr:colOff>
      <xdr:row>38</xdr:row>
      <xdr:rowOff>139700</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20434300" y="6646387"/>
          <a:ext cx="889000" cy="8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160086</xdr:rowOff>
    </xdr:from>
    <xdr:to>
      <xdr:col>112</xdr:col>
      <xdr:colOff>38100</xdr:colOff>
      <xdr:row>38</xdr:row>
      <xdr:rowOff>90236</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21272500" y="650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106763</xdr:rowOff>
    </xdr:from>
    <xdr:ext cx="469744"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088428" y="627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131287</xdr:rowOff>
    </xdr:from>
    <xdr:to>
      <xdr:col>107</xdr:col>
      <xdr:colOff>50800</xdr:colOff>
      <xdr:row>38</xdr:row>
      <xdr:rowOff>138351</xdr:rowOff>
    </xdr:to>
    <xdr:cxnSp macro="">
      <xdr:nvCxnSpPr>
        <xdr:cNvPr id="756" name="直線コネクタ 755">
          <a:extLst>
            <a:ext uri="{FF2B5EF4-FFF2-40B4-BE49-F238E27FC236}">
              <a16:creationId xmlns:a16="http://schemas.microsoft.com/office/drawing/2014/main" id="{00000000-0008-0000-0600-0000F4020000}"/>
            </a:ext>
          </a:extLst>
        </xdr:cNvPr>
        <xdr:cNvCxnSpPr/>
      </xdr:nvCxnSpPr>
      <xdr:spPr>
        <a:xfrm flipV="1">
          <a:off x="19545300" y="6646387"/>
          <a:ext cx="889000" cy="7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165915</xdr:rowOff>
    </xdr:from>
    <xdr:to>
      <xdr:col>107</xdr:col>
      <xdr:colOff>101600</xdr:colOff>
      <xdr:row>38</xdr:row>
      <xdr:rowOff>96065</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20383500" y="6509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112592</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199428" y="6284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65131</xdr:rowOff>
    </xdr:from>
    <xdr:to>
      <xdr:col>102</xdr:col>
      <xdr:colOff>114300</xdr:colOff>
      <xdr:row>38</xdr:row>
      <xdr:rowOff>138351</xdr:rowOff>
    </xdr:to>
    <xdr:cxnSp macro="">
      <xdr:nvCxnSpPr>
        <xdr:cNvPr id="759" name="直線コネクタ 758">
          <a:extLst>
            <a:ext uri="{FF2B5EF4-FFF2-40B4-BE49-F238E27FC236}">
              <a16:creationId xmlns:a16="http://schemas.microsoft.com/office/drawing/2014/main" id="{00000000-0008-0000-0600-0000F7020000}"/>
            </a:ext>
          </a:extLst>
        </xdr:cNvPr>
        <xdr:cNvCxnSpPr/>
      </xdr:nvCxnSpPr>
      <xdr:spPr>
        <a:xfrm>
          <a:off x="18656300" y="6580231"/>
          <a:ext cx="889000" cy="73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13531</xdr:rowOff>
    </xdr:from>
    <xdr:to>
      <xdr:col>102</xdr:col>
      <xdr:colOff>165100</xdr:colOff>
      <xdr:row>38</xdr:row>
      <xdr:rowOff>115131</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9494500" y="6528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131658</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9310428" y="6303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33807</xdr:rowOff>
    </xdr:from>
    <xdr:to>
      <xdr:col>98</xdr:col>
      <xdr:colOff>38100</xdr:colOff>
      <xdr:row>38</xdr:row>
      <xdr:rowOff>135407</xdr:rowOff>
    </xdr:to>
    <xdr:sp macro="" textlink="">
      <xdr:nvSpPr>
        <xdr:cNvPr id="762" name="フローチャート: 判断 761">
          <a:extLst>
            <a:ext uri="{FF2B5EF4-FFF2-40B4-BE49-F238E27FC236}">
              <a16:creationId xmlns:a16="http://schemas.microsoft.com/office/drawing/2014/main" id="{00000000-0008-0000-0600-0000FA020000}"/>
            </a:ext>
          </a:extLst>
        </xdr:cNvPr>
        <xdr:cNvSpPr/>
      </xdr:nvSpPr>
      <xdr:spPr>
        <a:xfrm>
          <a:off x="18605500" y="6548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126534</xdr:rowOff>
    </xdr:from>
    <xdr:ext cx="469744"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21428" y="6641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70" name="投資及び出資金該当値テキスト">
          <a:extLst>
            <a:ext uri="{FF2B5EF4-FFF2-40B4-BE49-F238E27FC236}">
              <a16:creationId xmlns:a16="http://schemas.microsoft.com/office/drawing/2014/main" id="{00000000-0008-0000-0600-00000203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80487</xdr:rowOff>
    </xdr:from>
    <xdr:to>
      <xdr:col>107</xdr:col>
      <xdr:colOff>101600</xdr:colOff>
      <xdr:row>39</xdr:row>
      <xdr:rowOff>10637</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20383500" y="6595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1764</xdr:rowOff>
    </xdr:from>
    <xdr:ext cx="378565"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20245017" y="66883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87551</xdr:rowOff>
    </xdr:from>
    <xdr:to>
      <xdr:col>102</xdr:col>
      <xdr:colOff>165100</xdr:colOff>
      <xdr:row>39</xdr:row>
      <xdr:rowOff>17701</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9494500" y="6602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39</xdr:row>
      <xdr:rowOff>8828</xdr:rowOff>
    </xdr:from>
    <xdr:ext cx="313932"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9388333" y="66953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14331</xdr:rowOff>
    </xdr:from>
    <xdr:to>
      <xdr:col>98</xdr:col>
      <xdr:colOff>38100</xdr:colOff>
      <xdr:row>38</xdr:row>
      <xdr:rowOff>115931</xdr:rowOff>
    </xdr:to>
    <xdr:sp macro="" textlink="">
      <xdr:nvSpPr>
        <xdr:cNvPr id="777" name="楕円 776">
          <a:extLst>
            <a:ext uri="{FF2B5EF4-FFF2-40B4-BE49-F238E27FC236}">
              <a16:creationId xmlns:a16="http://schemas.microsoft.com/office/drawing/2014/main" id="{00000000-0008-0000-0600-000009030000}"/>
            </a:ext>
          </a:extLst>
        </xdr:cNvPr>
        <xdr:cNvSpPr/>
      </xdr:nvSpPr>
      <xdr:spPr>
        <a:xfrm>
          <a:off x="18605500" y="6529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132458</xdr:rowOff>
    </xdr:from>
    <xdr:ext cx="469744"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421428" y="6304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5" name="正方形/長方形 784">
          <a:extLst>
            <a:ext uri="{FF2B5EF4-FFF2-40B4-BE49-F238E27FC236}">
              <a16:creationId xmlns:a16="http://schemas.microsoft.com/office/drawing/2014/main" id="{00000000-0008-0000-0600-00001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6" name="正方形/長方形 785">
          <a:extLst>
            <a:ext uri="{FF2B5EF4-FFF2-40B4-BE49-F238E27FC236}">
              <a16:creationId xmlns:a16="http://schemas.microsoft.com/office/drawing/2014/main" id="{00000000-0008-0000-0600-00001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1" name="貸付金グラフ枠">
          <a:extLst>
            <a:ext uri="{FF2B5EF4-FFF2-40B4-BE49-F238E27FC236}">
              <a16:creationId xmlns:a16="http://schemas.microsoft.com/office/drawing/2014/main" id="{00000000-0008-0000-0600-00002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49</xdr:row>
      <xdr:rowOff>164884</xdr:rowOff>
    </xdr:from>
    <xdr:to>
      <xdr:col>116</xdr:col>
      <xdr:colOff>62864</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22159595" y="8565934"/>
          <a:ext cx="1269" cy="15940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3" name="貸付金最小値テキスト">
          <a:extLst>
            <a:ext uri="{FF2B5EF4-FFF2-40B4-BE49-F238E27FC236}">
              <a16:creationId xmlns:a16="http://schemas.microsoft.com/office/drawing/2014/main" id="{00000000-0008-0000-0600-000023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111561</xdr:rowOff>
    </xdr:from>
    <xdr:ext cx="534377" cy="259045"/>
    <xdr:sp macro="" textlink="">
      <xdr:nvSpPr>
        <xdr:cNvPr id="805" name="貸付金最大値テキスト">
          <a:extLst>
            <a:ext uri="{FF2B5EF4-FFF2-40B4-BE49-F238E27FC236}">
              <a16:creationId xmlns:a16="http://schemas.microsoft.com/office/drawing/2014/main" id="{00000000-0008-0000-0600-000025030000}"/>
            </a:ext>
          </a:extLst>
        </xdr:cNvPr>
        <xdr:cNvSpPr txBox="1"/>
      </xdr:nvSpPr>
      <xdr:spPr>
        <a:xfrm>
          <a:off x="22212300" y="8341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49</xdr:row>
      <xdr:rowOff>164884</xdr:rowOff>
    </xdr:from>
    <xdr:to>
      <xdr:col>116</xdr:col>
      <xdr:colOff>152400</xdr:colOff>
      <xdr:row>49</xdr:row>
      <xdr:rowOff>164884</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a:off x="22072600" y="8565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102171</xdr:rowOff>
    </xdr:from>
    <xdr:to>
      <xdr:col>116</xdr:col>
      <xdr:colOff>63500</xdr:colOff>
      <xdr:row>58</xdr:row>
      <xdr:rowOff>104267</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flipV="1">
          <a:off x="21323300" y="10046271"/>
          <a:ext cx="838200" cy="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28338</xdr:rowOff>
    </xdr:from>
    <xdr:ext cx="469744" cy="259045"/>
    <xdr:sp macro="" textlink="">
      <xdr:nvSpPr>
        <xdr:cNvPr id="808" name="貸付金平均値テキスト">
          <a:extLst>
            <a:ext uri="{FF2B5EF4-FFF2-40B4-BE49-F238E27FC236}">
              <a16:creationId xmlns:a16="http://schemas.microsoft.com/office/drawing/2014/main" id="{00000000-0008-0000-0600-000028030000}"/>
            </a:ext>
          </a:extLst>
        </xdr:cNvPr>
        <xdr:cNvSpPr txBox="1"/>
      </xdr:nvSpPr>
      <xdr:spPr>
        <a:xfrm>
          <a:off x="22212300" y="98009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5461</xdr:rowOff>
    </xdr:from>
    <xdr:to>
      <xdr:col>116</xdr:col>
      <xdr:colOff>114300</xdr:colOff>
      <xdr:row>58</xdr:row>
      <xdr:rowOff>107061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2110700" y="994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104267</xdr:rowOff>
    </xdr:from>
    <xdr:to>
      <xdr:col>111</xdr:col>
      <xdr:colOff>177800</xdr:colOff>
      <xdr:row>58</xdr:row>
      <xdr:rowOff>105525</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20434300" y="10048367"/>
          <a:ext cx="889000" cy="1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162585</xdr:rowOff>
    </xdr:from>
    <xdr:to>
      <xdr:col>112</xdr:col>
      <xdr:colOff>38100</xdr:colOff>
      <xdr:row>58</xdr:row>
      <xdr:rowOff>92735</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21272500" y="993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109262</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088428" y="9710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105525</xdr:rowOff>
    </xdr:from>
    <xdr:to>
      <xdr:col>107</xdr:col>
      <xdr:colOff>50800</xdr:colOff>
      <xdr:row>58</xdr:row>
      <xdr:rowOff>105714</xdr:rowOff>
    </xdr:to>
    <xdr:cxnSp macro="">
      <xdr:nvCxnSpPr>
        <xdr:cNvPr id="813" name="直線コネクタ 812">
          <a:extLst>
            <a:ext uri="{FF2B5EF4-FFF2-40B4-BE49-F238E27FC236}">
              <a16:creationId xmlns:a16="http://schemas.microsoft.com/office/drawing/2014/main" id="{00000000-0008-0000-0600-00002D030000}"/>
            </a:ext>
          </a:extLst>
        </xdr:cNvPr>
        <xdr:cNvCxnSpPr/>
      </xdr:nvCxnSpPr>
      <xdr:spPr>
        <a:xfrm flipV="1">
          <a:off x="19545300" y="10049625"/>
          <a:ext cx="889000" cy="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159842</xdr:rowOff>
    </xdr:from>
    <xdr:to>
      <xdr:col>107</xdr:col>
      <xdr:colOff>101600</xdr:colOff>
      <xdr:row>58</xdr:row>
      <xdr:rowOff>89992</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20383500" y="9932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106519</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199428" y="9707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95161</xdr:rowOff>
    </xdr:from>
    <xdr:to>
      <xdr:col>102</xdr:col>
      <xdr:colOff>114300</xdr:colOff>
      <xdr:row>58</xdr:row>
      <xdr:rowOff>105714</xdr:rowOff>
    </xdr:to>
    <xdr:cxnSp macro="">
      <xdr:nvCxnSpPr>
        <xdr:cNvPr id="816" name="直線コネクタ 815">
          <a:extLst>
            <a:ext uri="{FF2B5EF4-FFF2-40B4-BE49-F238E27FC236}">
              <a16:creationId xmlns:a16="http://schemas.microsoft.com/office/drawing/2014/main" id="{00000000-0008-0000-0600-000030030000}"/>
            </a:ext>
          </a:extLst>
        </xdr:cNvPr>
        <xdr:cNvCxnSpPr/>
      </xdr:nvCxnSpPr>
      <xdr:spPr>
        <a:xfrm>
          <a:off x="18656300" y="10039261"/>
          <a:ext cx="889000" cy="10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153975</xdr:rowOff>
    </xdr:from>
    <xdr:to>
      <xdr:col>102</xdr:col>
      <xdr:colOff>165100</xdr:colOff>
      <xdr:row>58</xdr:row>
      <xdr:rowOff>84125</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9494500" y="9926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100652</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10428" y="970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160947</xdr:rowOff>
    </xdr:from>
    <xdr:to>
      <xdr:col>98</xdr:col>
      <xdr:colOff>38100</xdr:colOff>
      <xdr:row>58</xdr:row>
      <xdr:rowOff>91097</xdr:rowOff>
    </xdr:to>
    <xdr:sp macro="" textlink="">
      <xdr:nvSpPr>
        <xdr:cNvPr id="819" name="フローチャート: 判断 818">
          <a:extLst>
            <a:ext uri="{FF2B5EF4-FFF2-40B4-BE49-F238E27FC236}">
              <a16:creationId xmlns:a16="http://schemas.microsoft.com/office/drawing/2014/main" id="{00000000-0008-0000-0600-000033030000}"/>
            </a:ext>
          </a:extLst>
        </xdr:cNvPr>
        <xdr:cNvSpPr/>
      </xdr:nvSpPr>
      <xdr:spPr>
        <a:xfrm>
          <a:off x="18605500" y="9933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107624</xdr:rowOff>
    </xdr:from>
    <xdr:ext cx="469744"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21428" y="9708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51371</xdr:rowOff>
    </xdr:from>
    <xdr:to>
      <xdr:col>116</xdr:col>
      <xdr:colOff>114300</xdr:colOff>
      <xdr:row>58</xdr:row>
      <xdr:rowOff>152971</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2110700" y="999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155338</xdr:rowOff>
    </xdr:from>
    <xdr:ext cx="469744" cy="259045"/>
    <xdr:sp macro="" textlink="">
      <xdr:nvSpPr>
        <xdr:cNvPr id="827" name="貸付金該当値テキスト">
          <a:extLst>
            <a:ext uri="{FF2B5EF4-FFF2-40B4-BE49-F238E27FC236}">
              <a16:creationId xmlns:a16="http://schemas.microsoft.com/office/drawing/2014/main" id="{00000000-0008-0000-0600-00003B030000}"/>
            </a:ext>
          </a:extLst>
        </xdr:cNvPr>
        <xdr:cNvSpPr txBox="1"/>
      </xdr:nvSpPr>
      <xdr:spPr>
        <a:xfrm>
          <a:off x="22212300" y="9927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53467</xdr:rowOff>
    </xdr:from>
    <xdr:to>
      <xdr:col>112</xdr:col>
      <xdr:colOff>38100</xdr:colOff>
      <xdr:row>58</xdr:row>
      <xdr:rowOff>155067</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1272500" y="9997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146194</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1088428" y="10090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54725</xdr:rowOff>
    </xdr:from>
    <xdr:to>
      <xdr:col>107</xdr:col>
      <xdr:colOff>101600</xdr:colOff>
      <xdr:row>58</xdr:row>
      <xdr:rowOff>156325</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20383500" y="999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147452</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20199428" y="10091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54914</xdr:rowOff>
    </xdr:from>
    <xdr:to>
      <xdr:col>102</xdr:col>
      <xdr:colOff>165100</xdr:colOff>
      <xdr:row>58</xdr:row>
      <xdr:rowOff>156514</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9494500" y="9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147641</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9310428" y="1009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44361</xdr:rowOff>
    </xdr:from>
    <xdr:to>
      <xdr:col>98</xdr:col>
      <xdr:colOff>38100</xdr:colOff>
      <xdr:row>58</xdr:row>
      <xdr:rowOff>145961</xdr:rowOff>
    </xdr:to>
    <xdr:sp macro="" textlink="">
      <xdr:nvSpPr>
        <xdr:cNvPr id="834" name="楕円 833">
          <a:extLst>
            <a:ext uri="{FF2B5EF4-FFF2-40B4-BE49-F238E27FC236}">
              <a16:creationId xmlns:a16="http://schemas.microsoft.com/office/drawing/2014/main" id="{00000000-0008-0000-0600-000042030000}"/>
            </a:ext>
          </a:extLst>
        </xdr:cNvPr>
        <xdr:cNvSpPr/>
      </xdr:nvSpPr>
      <xdr:spPr>
        <a:xfrm>
          <a:off x="18605500" y="9988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137088</xdr:rowOff>
    </xdr:from>
    <xdr:ext cx="469744"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421428" y="10081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2" name="正方形/長方形 841">
          <a:extLst>
            <a:ext uri="{FF2B5EF4-FFF2-40B4-BE49-F238E27FC236}">
              <a16:creationId xmlns:a16="http://schemas.microsoft.com/office/drawing/2014/main" id="{00000000-0008-0000-0600-00004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3" name="正方形/長方形 842">
          <a:extLst>
            <a:ext uri="{FF2B5EF4-FFF2-40B4-BE49-F238E27FC236}">
              <a16:creationId xmlns:a16="http://schemas.microsoft.com/office/drawing/2014/main" id="{00000000-0008-0000-0600-00004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61" name="繰出金グラフ枠">
          <a:extLst>
            <a:ext uri="{FF2B5EF4-FFF2-40B4-BE49-F238E27FC236}">
              <a16:creationId xmlns:a16="http://schemas.microsoft.com/office/drawing/2014/main" id="{00000000-0008-0000-0600-00005D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69</xdr:row>
      <xdr:rowOff>116236</xdr:rowOff>
    </xdr:from>
    <xdr:to>
      <xdr:col>116</xdr:col>
      <xdr:colOff>62864</xdr:colOff>
      <xdr:row>78</xdr:row>
      <xdr:rowOff>68083</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2159595" y="11946286"/>
          <a:ext cx="1269" cy="1494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71910</xdr:rowOff>
    </xdr:from>
    <xdr:ext cx="534377" cy="259045"/>
    <xdr:sp macro="" textlink="">
      <xdr:nvSpPr>
        <xdr:cNvPr id="863" name="繰出金最小値テキスト">
          <a:extLst>
            <a:ext uri="{FF2B5EF4-FFF2-40B4-BE49-F238E27FC236}">
              <a16:creationId xmlns:a16="http://schemas.microsoft.com/office/drawing/2014/main" id="{00000000-0008-0000-0600-00005F030000}"/>
            </a:ext>
          </a:extLst>
        </xdr:cNvPr>
        <xdr:cNvSpPr txBox="1"/>
      </xdr:nvSpPr>
      <xdr:spPr>
        <a:xfrm>
          <a:off x="22212300" y="13445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68083</xdr:rowOff>
    </xdr:from>
    <xdr:to>
      <xdr:col>116</xdr:col>
      <xdr:colOff>152400</xdr:colOff>
      <xdr:row>78</xdr:row>
      <xdr:rowOff>68083</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a:off x="22072600" y="13441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62913</xdr:rowOff>
    </xdr:from>
    <xdr:ext cx="599010" cy="259045"/>
    <xdr:sp macro="" textlink="">
      <xdr:nvSpPr>
        <xdr:cNvPr id="865" name="繰出金最大値テキスト">
          <a:extLst>
            <a:ext uri="{FF2B5EF4-FFF2-40B4-BE49-F238E27FC236}">
              <a16:creationId xmlns:a16="http://schemas.microsoft.com/office/drawing/2014/main" id="{00000000-0008-0000-0600-000061030000}"/>
            </a:ext>
          </a:extLst>
        </xdr:cNvPr>
        <xdr:cNvSpPr txBox="1"/>
      </xdr:nvSpPr>
      <xdr:spPr>
        <a:xfrm>
          <a:off x="22212300" y="11721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69</xdr:row>
      <xdr:rowOff>116236</xdr:rowOff>
    </xdr:from>
    <xdr:to>
      <xdr:col>116</xdr:col>
      <xdr:colOff>152400</xdr:colOff>
      <xdr:row>69</xdr:row>
      <xdr:rowOff>116236</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22072600" y="11946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71675</xdr:rowOff>
    </xdr:from>
    <xdr:to>
      <xdr:col>116</xdr:col>
      <xdr:colOff>63500</xdr:colOff>
      <xdr:row>76</xdr:row>
      <xdr:rowOff>88722</xdr:rowOff>
    </xdr:to>
    <xdr:cxnSp macro="">
      <xdr:nvCxnSpPr>
        <xdr:cNvPr id="867" name="直線コネクタ 866">
          <a:extLst>
            <a:ext uri="{FF2B5EF4-FFF2-40B4-BE49-F238E27FC236}">
              <a16:creationId xmlns:a16="http://schemas.microsoft.com/office/drawing/2014/main" id="{00000000-0008-0000-0600-000063030000}"/>
            </a:ext>
          </a:extLst>
        </xdr:cNvPr>
        <xdr:cNvCxnSpPr/>
      </xdr:nvCxnSpPr>
      <xdr:spPr>
        <a:xfrm flipV="1">
          <a:off x="21323300" y="13101875"/>
          <a:ext cx="838200" cy="17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65665</xdr:rowOff>
    </xdr:from>
    <xdr:ext cx="534377" cy="259045"/>
    <xdr:sp macro="" textlink="">
      <xdr:nvSpPr>
        <xdr:cNvPr id="868" name="繰出金平均値テキスト">
          <a:extLst>
            <a:ext uri="{FF2B5EF4-FFF2-40B4-BE49-F238E27FC236}">
              <a16:creationId xmlns:a16="http://schemas.microsoft.com/office/drawing/2014/main" id="{00000000-0008-0000-0600-000064030000}"/>
            </a:ext>
          </a:extLst>
        </xdr:cNvPr>
        <xdr:cNvSpPr txBox="1"/>
      </xdr:nvSpPr>
      <xdr:spPr>
        <a:xfrm>
          <a:off x="22212300" y="127529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42788</xdr:rowOff>
    </xdr:from>
    <xdr:to>
      <xdr:col>116</xdr:col>
      <xdr:colOff>114300</xdr:colOff>
      <xdr:row>75</xdr:row>
      <xdr:rowOff>144388</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22110700" y="1290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88722</xdr:rowOff>
    </xdr:from>
    <xdr:to>
      <xdr:col>111</xdr:col>
      <xdr:colOff>177800</xdr:colOff>
      <xdr:row>76</xdr:row>
      <xdr:rowOff>126310</xdr:rowOff>
    </xdr:to>
    <xdr:cxnSp macro="">
      <xdr:nvCxnSpPr>
        <xdr:cNvPr id="870" name="直線コネクタ 869">
          <a:extLst>
            <a:ext uri="{FF2B5EF4-FFF2-40B4-BE49-F238E27FC236}">
              <a16:creationId xmlns:a16="http://schemas.microsoft.com/office/drawing/2014/main" id="{00000000-0008-0000-0600-000066030000}"/>
            </a:ext>
          </a:extLst>
        </xdr:cNvPr>
        <xdr:cNvCxnSpPr/>
      </xdr:nvCxnSpPr>
      <xdr:spPr>
        <a:xfrm flipV="1">
          <a:off x="20434300" y="13118922"/>
          <a:ext cx="889000" cy="37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76540</xdr:rowOff>
    </xdr:from>
    <xdr:to>
      <xdr:col>112</xdr:col>
      <xdr:colOff>38100</xdr:colOff>
      <xdr:row>76</xdr:row>
      <xdr:rowOff>6690</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21272500" y="1293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23217</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1056111" y="12710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126310</xdr:rowOff>
    </xdr:from>
    <xdr:to>
      <xdr:col>107</xdr:col>
      <xdr:colOff>50800</xdr:colOff>
      <xdr:row>76</xdr:row>
      <xdr:rowOff>159034</xdr:rowOff>
    </xdr:to>
    <xdr:cxnSp macro="">
      <xdr:nvCxnSpPr>
        <xdr:cNvPr id="873" name="直線コネクタ 872">
          <a:extLst>
            <a:ext uri="{FF2B5EF4-FFF2-40B4-BE49-F238E27FC236}">
              <a16:creationId xmlns:a16="http://schemas.microsoft.com/office/drawing/2014/main" id="{00000000-0008-0000-0600-000069030000}"/>
            </a:ext>
          </a:extLst>
        </xdr:cNvPr>
        <xdr:cNvCxnSpPr/>
      </xdr:nvCxnSpPr>
      <xdr:spPr>
        <a:xfrm flipV="1">
          <a:off x="19545300" y="13156510"/>
          <a:ext cx="889000" cy="32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81111</xdr:rowOff>
    </xdr:from>
    <xdr:to>
      <xdr:col>107</xdr:col>
      <xdr:colOff>101600</xdr:colOff>
      <xdr:row>76</xdr:row>
      <xdr:rowOff>11261</xdr:rowOff>
    </xdr:to>
    <xdr:sp macro="" textlink="">
      <xdr:nvSpPr>
        <xdr:cNvPr id="874" name="フローチャート: 判断 873">
          <a:extLst>
            <a:ext uri="{FF2B5EF4-FFF2-40B4-BE49-F238E27FC236}">
              <a16:creationId xmlns:a16="http://schemas.microsoft.com/office/drawing/2014/main" id="{00000000-0008-0000-0600-00006A030000}"/>
            </a:ext>
          </a:extLst>
        </xdr:cNvPr>
        <xdr:cNvSpPr/>
      </xdr:nvSpPr>
      <xdr:spPr>
        <a:xfrm>
          <a:off x="20383500" y="1293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27788</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167111" y="12715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159034</xdr:rowOff>
    </xdr:from>
    <xdr:to>
      <xdr:col>102</xdr:col>
      <xdr:colOff>114300</xdr:colOff>
      <xdr:row>77</xdr:row>
      <xdr:rowOff>46039</xdr:rowOff>
    </xdr:to>
    <xdr:cxnSp macro="">
      <xdr:nvCxnSpPr>
        <xdr:cNvPr id="876" name="直線コネクタ 875">
          <a:extLst>
            <a:ext uri="{FF2B5EF4-FFF2-40B4-BE49-F238E27FC236}">
              <a16:creationId xmlns:a16="http://schemas.microsoft.com/office/drawing/2014/main" id="{00000000-0008-0000-0600-00006C030000}"/>
            </a:ext>
          </a:extLst>
        </xdr:cNvPr>
        <xdr:cNvCxnSpPr/>
      </xdr:nvCxnSpPr>
      <xdr:spPr>
        <a:xfrm flipV="1">
          <a:off x="18656300" y="13189234"/>
          <a:ext cx="889000" cy="58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36404</xdr:rowOff>
    </xdr:from>
    <xdr:to>
      <xdr:col>102</xdr:col>
      <xdr:colOff>165100</xdr:colOff>
      <xdr:row>75</xdr:row>
      <xdr:rowOff>138004</xdr:rowOff>
    </xdr:to>
    <xdr:sp macro="" textlink="">
      <xdr:nvSpPr>
        <xdr:cNvPr id="877" name="フローチャート: 判断 876">
          <a:extLst>
            <a:ext uri="{FF2B5EF4-FFF2-40B4-BE49-F238E27FC236}">
              <a16:creationId xmlns:a16="http://schemas.microsoft.com/office/drawing/2014/main" id="{00000000-0008-0000-0600-00006D030000}"/>
            </a:ext>
          </a:extLst>
        </xdr:cNvPr>
        <xdr:cNvSpPr/>
      </xdr:nvSpPr>
      <xdr:spPr>
        <a:xfrm>
          <a:off x="19494500" y="12895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154531</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9278111" y="12670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38869</xdr:rowOff>
    </xdr:from>
    <xdr:to>
      <xdr:col>98</xdr:col>
      <xdr:colOff>38100</xdr:colOff>
      <xdr:row>75</xdr:row>
      <xdr:rowOff>140469</xdr:rowOff>
    </xdr:to>
    <xdr:sp macro="" textlink="">
      <xdr:nvSpPr>
        <xdr:cNvPr id="879" name="フローチャート: 判断 878">
          <a:extLst>
            <a:ext uri="{FF2B5EF4-FFF2-40B4-BE49-F238E27FC236}">
              <a16:creationId xmlns:a16="http://schemas.microsoft.com/office/drawing/2014/main" id="{00000000-0008-0000-0600-00006F030000}"/>
            </a:ext>
          </a:extLst>
        </xdr:cNvPr>
        <xdr:cNvSpPr/>
      </xdr:nvSpPr>
      <xdr:spPr>
        <a:xfrm>
          <a:off x="18605500" y="1289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156996</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18389111" y="12672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20875</xdr:rowOff>
    </xdr:from>
    <xdr:to>
      <xdr:col>116</xdr:col>
      <xdr:colOff>114300</xdr:colOff>
      <xdr:row>76</xdr:row>
      <xdr:rowOff>122475</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22110700" y="13051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170752</xdr:rowOff>
    </xdr:from>
    <xdr:ext cx="534377" cy="259045"/>
    <xdr:sp macro="" textlink="">
      <xdr:nvSpPr>
        <xdr:cNvPr id="887" name="繰出金該当値テキスト">
          <a:extLst>
            <a:ext uri="{FF2B5EF4-FFF2-40B4-BE49-F238E27FC236}">
              <a16:creationId xmlns:a16="http://schemas.microsoft.com/office/drawing/2014/main" id="{00000000-0008-0000-0600-000077030000}"/>
            </a:ext>
          </a:extLst>
        </xdr:cNvPr>
        <xdr:cNvSpPr txBox="1"/>
      </xdr:nvSpPr>
      <xdr:spPr>
        <a:xfrm>
          <a:off x="22212300" y="13029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37922</xdr:rowOff>
    </xdr:from>
    <xdr:to>
      <xdr:col>112</xdr:col>
      <xdr:colOff>38100</xdr:colOff>
      <xdr:row>76</xdr:row>
      <xdr:rowOff>139522</xdr:rowOff>
    </xdr:to>
    <xdr:sp macro="" textlink="">
      <xdr:nvSpPr>
        <xdr:cNvPr id="888" name="楕円 887">
          <a:extLst>
            <a:ext uri="{FF2B5EF4-FFF2-40B4-BE49-F238E27FC236}">
              <a16:creationId xmlns:a16="http://schemas.microsoft.com/office/drawing/2014/main" id="{00000000-0008-0000-0600-000078030000}"/>
            </a:ext>
          </a:extLst>
        </xdr:cNvPr>
        <xdr:cNvSpPr/>
      </xdr:nvSpPr>
      <xdr:spPr>
        <a:xfrm>
          <a:off x="21272500" y="13068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130649</xdr:rowOff>
    </xdr:from>
    <xdr:ext cx="534377"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21056111" y="13160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75510</xdr:rowOff>
    </xdr:from>
    <xdr:to>
      <xdr:col>107</xdr:col>
      <xdr:colOff>101600</xdr:colOff>
      <xdr:row>77</xdr:row>
      <xdr:rowOff>5660</xdr:rowOff>
    </xdr:to>
    <xdr:sp macro="" textlink="">
      <xdr:nvSpPr>
        <xdr:cNvPr id="890" name="楕円 889">
          <a:extLst>
            <a:ext uri="{FF2B5EF4-FFF2-40B4-BE49-F238E27FC236}">
              <a16:creationId xmlns:a16="http://schemas.microsoft.com/office/drawing/2014/main" id="{00000000-0008-0000-0600-00007A030000}"/>
            </a:ext>
          </a:extLst>
        </xdr:cNvPr>
        <xdr:cNvSpPr/>
      </xdr:nvSpPr>
      <xdr:spPr>
        <a:xfrm>
          <a:off x="20383500" y="1310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168237</xdr:rowOff>
    </xdr:from>
    <xdr:ext cx="534377" cy="259045"/>
    <xdr:sp macro="" textlink="">
      <xdr:nvSpPr>
        <xdr:cNvPr id="891" name="テキスト ボックス 890">
          <a:extLst>
            <a:ext uri="{FF2B5EF4-FFF2-40B4-BE49-F238E27FC236}">
              <a16:creationId xmlns:a16="http://schemas.microsoft.com/office/drawing/2014/main" id="{00000000-0008-0000-0600-00007B030000}"/>
            </a:ext>
          </a:extLst>
        </xdr:cNvPr>
        <xdr:cNvSpPr txBox="1"/>
      </xdr:nvSpPr>
      <xdr:spPr>
        <a:xfrm>
          <a:off x="20167111" y="13198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108234</xdr:rowOff>
    </xdr:from>
    <xdr:to>
      <xdr:col>102</xdr:col>
      <xdr:colOff>165100</xdr:colOff>
      <xdr:row>77</xdr:row>
      <xdr:rowOff>38384</xdr:rowOff>
    </xdr:to>
    <xdr:sp macro="" textlink="">
      <xdr:nvSpPr>
        <xdr:cNvPr id="892" name="楕円 891">
          <a:extLst>
            <a:ext uri="{FF2B5EF4-FFF2-40B4-BE49-F238E27FC236}">
              <a16:creationId xmlns:a16="http://schemas.microsoft.com/office/drawing/2014/main" id="{00000000-0008-0000-0600-00007C030000}"/>
            </a:ext>
          </a:extLst>
        </xdr:cNvPr>
        <xdr:cNvSpPr/>
      </xdr:nvSpPr>
      <xdr:spPr>
        <a:xfrm>
          <a:off x="19494500" y="13138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29511</xdr:rowOff>
    </xdr:from>
    <xdr:ext cx="534377"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9278111" y="13231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166689</xdr:rowOff>
    </xdr:from>
    <xdr:to>
      <xdr:col>98</xdr:col>
      <xdr:colOff>38100</xdr:colOff>
      <xdr:row>77</xdr:row>
      <xdr:rowOff>96839</xdr:rowOff>
    </xdr:to>
    <xdr:sp macro="" textlink="">
      <xdr:nvSpPr>
        <xdr:cNvPr id="894" name="楕円 893">
          <a:extLst>
            <a:ext uri="{FF2B5EF4-FFF2-40B4-BE49-F238E27FC236}">
              <a16:creationId xmlns:a16="http://schemas.microsoft.com/office/drawing/2014/main" id="{00000000-0008-0000-0600-00007E030000}"/>
            </a:ext>
          </a:extLst>
        </xdr:cNvPr>
        <xdr:cNvSpPr/>
      </xdr:nvSpPr>
      <xdr:spPr>
        <a:xfrm>
          <a:off x="18605500" y="1319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87966</xdr:rowOff>
    </xdr:from>
    <xdr:ext cx="534377"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389111" y="1328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7" name="正方形/長方形 896">
          <a:extLst>
            <a:ext uri="{FF2B5EF4-FFF2-40B4-BE49-F238E27FC236}">
              <a16:creationId xmlns:a16="http://schemas.microsoft.com/office/drawing/2014/main" id="{00000000-0008-0000-0600-000081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8" name="正方形/長方形 897">
          <a:extLst>
            <a:ext uri="{FF2B5EF4-FFF2-40B4-BE49-F238E27FC236}">
              <a16:creationId xmlns:a16="http://schemas.microsoft.com/office/drawing/2014/main" id="{00000000-0008-0000-0600-000082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9" name="正方形/長方形 898">
          <a:extLst>
            <a:ext uri="{FF2B5EF4-FFF2-40B4-BE49-F238E27FC236}">
              <a16:creationId xmlns:a16="http://schemas.microsoft.com/office/drawing/2014/main" id="{00000000-0008-0000-0600-000083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900" name="正方形/長方形 899">
          <a:extLst>
            <a:ext uri="{FF2B5EF4-FFF2-40B4-BE49-F238E27FC236}">
              <a16:creationId xmlns:a16="http://schemas.microsoft.com/office/drawing/2014/main" id="{00000000-0008-0000-0600-000084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901" name="正方形/長方形 900">
          <a:extLst>
            <a:ext uri="{FF2B5EF4-FFF2-40B4-BE49-F238E27FC236}">
              <a16:creationId xmlns:a16="http://schemas.microsoft.com/office/drawing/2014/main" id="{00000000-0008-0000-0600-000085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902" name="正方形/長方形 901">
          <a:extLst>
            <a:ext uri="{FF2B5EF4-FFF2-40B4-BE49-F238E27FC236}">
              <a16:creationId xmlns:a16="http://schemas.microsoft.com/office/drawing/2014/main" id="{00000000-0008-0000-0600-000086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903" name="正方形/長方形 902">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10" name="前年度繰上充用金グラフ枠">
          <a:extLst>
            <a:ext uri="{FF2B5EF4-FFF2-40B4-BE49-F238E27FC236}">
              <a16:creationId xmlns:a16="http://schemas.microsoft.com/office/drawing/2014/main" id="{00000000-0008-0000-0600-00008E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12" name="前年度繰上充用金最小値テキスト">
          <a:extLst>
            <a:ext uri="{FF2B5EF4-FFF2-40B4-BE49-F238E27FC236}">
              <a16:creationId xmlns:a16="http://schemas.microsoft.com/office/drawing/2014/main" id="{00000000-0008-0000-0600-000090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14" name="前年度繰上充用金最大値テキスト">
          <a:extLst>
            <a:ext uri="{FF2B5EF4-FFF2-40B4-BE49-F238E27FC236}">
              <a16:creationId xmlns:a16="http://schemas.microsoft.com/office/drawing/2014/main" id="{00000000-0008-0000-0600-000092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7" name="前年度繰上充用金平均値テキスト">
          <a:extLst>
            <a:ext uri="{FF2B5EF4-FFF2-40B4-BE49-F238E27FC236}">
              <a16:creationId xmlns:a16="http://schemas.microsoft.com/office/drawing/2014/main" id="{00000000-0008-0000-0600-000095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22" name="直線コネクタ 921">
          <a:extLst>
            <a:ext uri="{FF2B5EF4-FFF2-40B4-BE49-F238E27FC236}">
              <a16:creationId xmlns:a16="http://schemas.microsoft.com/office/drawing/2014/main" id="{00000000-0008-0000-0600-00009A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23" name="フローチャート: 判断 922">
          <a:extLst>
            <a:ext uri="{FF2B5EF4-FFF2-40B4-BE49-F238E27FC236}">
              <a16:creationId xmlns:a16="http://schemas.microsoft.com/office/drawing/2014/main" id="{00000000-0008-0000-0600-00009B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25" name="直線コネクタ 924">
          <a:extLst>
            <a:ext uri="{FF2B5EF4-FFF2-40B4-BE49-F238E27FC236}">
              <a16:creationId xmlns:a16="http://schemas.microsoft.com/office/drawing/2014/main" id="{00000000-0008-0000-0600-00009D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6" name="フローチャート: 判断 925">
          <a:extLst>
            <a:ext uri="{FF2B5EF4-FFF2-40B4-BE49-F238E27FC236}">
              <a16:creationId xmlns:a16="http://schemas.microsoft.com/office/drawing/2014/main" id="{00000000-0008-0000-0600-00009E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8" name="フローチャート: 判断 927">
          <a:extLst>
            <a:ext uri="{FF2B5EF4-FFF2-40B4-BE49-F238E27FC236}">
              <a16:creationId xmlns:a16="http://schemas.microsoft.com/office/drawing/2014/main" id="{00000000-0008-0000-0600-0000A0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6" name="前年度繰上充用金該当値テキスト">
          <a:extLst>
            <a:ext uri="{FF2B5EF4-FFF2-40B4-BE49-F238E27FC236}">
              <a16:creationId xmlns:a16="http://schemas.microsoft.com/office/drawing/2014/main" id="{00000000-0008-0000-0600-0000A8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9" name="楕円 938">
          <a:extLst>
            <a:ext uri="{FF2B5EF4-FFF2-40B4-BE49-F238E27FC236}">
              <a16:creationId xmlns:a16="http://schemas.microsoft.com/office/drawing/2014/main" id="{00000000-0008-0000-0600-0000AB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41" name="楕円 940">
          <a:extLst>
            <a:ext uri="{FF2B5EF4-FFF2-40B4-BE49-F238E27FC236}">
              <a16:creationId xmlns:a16="http://schemas.microsoft.com/office/drawing/2014/main" id="{00000000-0008-0000-0600-0000AD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42" name="テキスト ボックス 941">
          <a:extLst>
            <a:ext uri="{FF2B5EF4-FFF2-40B4-BE49-F238E27FC236}">
              <a16:creationId xmlns:a16="http://schemas.microsoft.com/office/drawing/2014/main" id="{00000000-0008-0000-0600-0000AE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43" name="楕円 942">
          <a:extLst>
            <a:ext uri="{FF2B5EF4-FFF2-40B4-BE49-F238E27FC236}">
              <a16:creationId xmlns:a16="http://schemas.microsoft.com/office/drawing/2014/main" id="{00000000-0008-0000-0600-0000AF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44" name="テキスト ボックス 943">
          <a:extLst>
            <a:ext uri="{FF2B5EF4-FFF2-40B4-BE49-F238E27FC236}">
              <a16:creationId xmlns:a16="http://schemas.microsoft.com/office/drawing/2014/main" id="{00000000-0008-0000-0600-0000B0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45" name="正方形/長方形 944">
          <a:extLst>
            <a:ext uri="{FF2B5EF4-FFF2-40B4-BE49-F238E27FC236}">
              <a16:creationId xmlns:a16="http://schemas.microsoft.com/office/drawing/2014/main" id="{00000000-0008-0000-0600-0000B1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6" name="正方形/長方形 945">
          <a:extLst>
            <a:ext uri="{FF2B5EF4-FFF2-40B4-BE49-F238E27FC236}">
              <a16:creationId xmlns:a16="http://schemas.microsoft.com/office/drawing/2014/main" id="{00000000-0008-0000-0600-0000B2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7" name="テキスト ボックス 946">
          <a:extLst>
            <a:ext uri="{FF2B5EF4-FFF2-40B4-BE49-F238E27FC236}">
              <a16:creationId xmlns:a16="http://schemas.microsoft.com/office/drawing/2014/main" id="{00000000-0008-0000-0600-0000B3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歳出決算総額は、住民一人当たり</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998,644</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円となっており、震災前</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５０億円程度の予算規模</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だったもの</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が</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膨れ上がり</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各指標に大きな影響を与えているため、年々予算規模は縮小しているものの、類似団体や県平均との差が大きくなっている。</a:t>
          </a:r>
          <a:endPar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人件費は類似団体と比較すると</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1.2</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倍以上となっており、</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東日本大震災以降に増加した事業の遂行に伴う人件費の増と退職者数の世代間調整を図るための採用などが重な</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ったこと</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が主な要因である。</a:t>
          </a:r>
          <a:endPar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維持補修費、普通建設事業費について</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は</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、社会資本整備総合交付金（復興枠）、漁港施設復興事業費を始めとした東日本大震災に関連する復旧・復興事業が</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終息に向かっているため、減少傾向にあるものの、</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依然として</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類似団体、県平均を上回る状況になっている</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公債費については、</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公営住宅建設事業債の繰上償還によ</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り、飛躍的に上昇したものとなっている。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震災以前より課題となっていた少子高齢化は、震災により町外流出したことによる人口減によって、より顕在化したため</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総合</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計画に盛り込んだ形で事業展開している。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今後、町の将来を見据え各指標の類似団体との比較、宮城県平均との比較に注視しながらも、独自性のある事業展開による課題解決に努める。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宮城県山元町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11,726
11,633
64.58
12,381,836
11,710,100
534,177
4,413,970
7,420,673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6.5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34</xdr:row>
      <xdr:rowOff>160763</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91857</xdr:rowOff>
    </xdr:from>
    <xdr:to>
      <xdr:col>24</xdr:col>
      <xdr:colOff>62865</xdr:colOff>
      <xdr:row>39</xdr:row>
      <xdr:rowOff>19522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235357"/>
          <a:ext cx="1270" cy="1470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23349</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709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19522</xdr:rowOff>
    </xdr:from>
    <xdr:to>
      <xdr:col>24</xdr:col>
      <xdr:colOff>152400</xdr:colOff>
      <xdr:row>39</xdr:row>
      <xdr:rowOff>19522</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70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38534</xdr:rowOff>
    </xdr:from>
    <xdr:ext cx="534377"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10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13,493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91857</xdr:rowOff>
    </xdr:from>
    <xdr:to>
      <xdr:col>24</xdr:col>
      <xdr:colOff>152400</xdr:colOff>
      <xdr:row>30</xdr:row>
      <xdr:rowOff>91857</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235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12337</xdr:rowOff>
    </xdr:from>
    <xdr:to>
      <xdr:col>24</xdr:col>
      <xdr:colOff>63500</xdr:colOff>
      <xdr:row>36</xdr:row>
      <xdr:rowOff>17236</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3797300" y="6184537"/>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99005</xdr:rowOff>
    </xdr:from>
    <xdr:ext cx="469744"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2712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120578</xdr:rowOff>
    </xdr:from>
    <xdr:to>
      <xdr:col>24</xdr:col>
      <xdr:colOff>114300</xdr:colOff>
      <xdr:row>37</xdr:row>
      <xdr:rowOff>50728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292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12337</xdr:rowOff>
    </xdr:from>
    <xdr:to>
      <xdr:col>19</xdr:col>
      <xdr:colOff>177800</xdr:colOff>
      <xdr:row>36</xdr:row>
      <xdr:rowOff>17399</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184537"/>
          <a:ext cx="889000" cy="5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147683</xdr:rowOff>
    </xdr:from>
    <xdr:to>
      <xdr:col>20</xdr:col>
      <xdr:colOff>38100</xdr:colOff>
      <xdr:row>37</xdr:row>
      <xdr:rowOff>77833</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3198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68960</xdr:rowOff>
    </xdr:from>
    <xdr:ext cx="469744"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62428" y="64126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14296</xdr:rowOff>
    </xdr:from>
    <xdr:to>
      <xdr:col>15</xdr:col>
      <xdr:colOff>50800</xdr:colOff>
      <xdr:row>36</xdr:row>
      <xdr:rowOff>17399</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a:off x="2019300" y="6186496"/>
          <a:ext cx="889000" cy="3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148989</xdr:rowOff>
    </xdr:from>
    <xdr:to>
      <xdr:col>15</xdr:col>
      <xdr:colOff>101600</xdr:colOff>
      <xdr:row>37</xdr:row>
      <xdr:rowOff>79139</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321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37</xdr:row>
      <xdr:rowOff>70266</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73428" y="6413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156028</xdr:rowOff>
    </xdr:from>
    <xdr:to>
      <xdr:col>10</xdr:col>
      <xdr:colOff>114300</xdr:colOff>
      <xdr:row>36</xdr:row>
      <xdr:rowOff>14296</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a:off x="1130300" y="6156778"/>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95431</xdr:rowOff>
    </xdr:from>
    <xdr:to>
      <xdr:col>10</xdr:col>
      <xdr:colOff>165100</xdr:colOff>
      <xdr:row>37</xdr:row>
      <xdr:rowOff>25581</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6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37</xdr:row>
      <xdr:rowOff>16708</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84428" y="6360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122210</xdr:rowOff>
    </xdr:from>
    <xdr:to>
      <xdr:col>6</xdr:col>
      <xdr:colOff>38100</xdr:colOff>
      <xdr:row>37</xdr:row>
      <xdr:rowOff>52360</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9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37</xdr:row>
      <xdr:rowOff>43487</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95428" y="638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137886</xdr:rowOff>
    </xdr:from>
    <xdr:to>
      <xdr:col>24</xdr:col>
      <xdr:colOff>114300</xdr:colOff>
      <xdr:row>36</xdr:row>
      <xdr:rowOff>68036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6138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160763</xdr:rowOff>
    </xdr:from>
    <xdr:ext cx="469744"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99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132987</xdr:rowOff>
    </xdr:from>
    <xdr:to>
      <xdr:col>20</xdr:col>
      <xdr:colOff>38100</xdr:colOff>
      <xdr:row>36</xdr:row>
      <xdr:rowOff>63137</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133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79664</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62428" y="5908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138049</xdr:rowOff>
    </xdr:from>
    <xdr:to>
      <xdr:col>15</xdr:col>
      <xdr:colOff>101600</xdr:colOff>
      <xdr:row>36</xdr:row>
      <xdr:rowOff>68199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13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84726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73428" y="5914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134946</xdr:rowOff>
    </xdr:from>
    <xdr:to>
      <xdr:col>10</xdr:col>
      <xdr:colOff>165100</xdr:colOff>
      <xdr:row>36</xdr:row>
      <xdr:rowOff>65096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135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34</xdr:row>
      <xdr:rowOff>81623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84428" y="5910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105228</xdr:rowOff>
    </xdr:from>
    <xdr:to>
      <xdr:col>6</xdr:col>
      <xdr:colOff>38100</xdr:colOff>
      <xdr:row>36</xdr:row>
      <xdr:rowOff>35378</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105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34</xdr:row>
      <xdr:rowOff>51905</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95428" y="5881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25529</xdr:rowOff>
    </xdr:from>
    <xdr:to>
      <xdr:col>24</xdr:col>
      <xdr:colOff>62865</xdr:colOff>
      <xdr:row>57</xdr:row>
      <xdr:rowOff>139670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598029"/>
          <a:ext cx="1270" cy="1314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143497</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9916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139670</xdr:rowOff>
    </xdr:from>
    <xdr:to>
      <xdr:col>24</xdr:col>
      <xdr:colOff>152400</xdr:colOff>
      <xdr:row>57</xdr:row>
      <xdr:rowOff>139670</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991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143656</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373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409,966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25529</xdr:rowOff>
    </xdr:from>
    <xdr:to>
      <xdr:col>24</xdr:col>
      <xdr:colOff>152400</xdr:colOff>
      <xdr:row>50</xdr:row>
      <xdr:rowOff>25529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598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149050</xdr:rowOff>
    </xdr:from>
    <xdr:to>
      <xdr:col>24</xdr:col>
      <xdr:colOff>63500</xdr:colOff>
      <xdr:row>56</xdr:row>
      <xdr:rowOff>39943</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407350"/>
          <a:ext cx="838200" cy="233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6411</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43616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154984</xdr:rowOff>
    </xdr:from>
    <xdr:to>
      <xdr:col>24</xdr:col>
      <xdr:colOff>114300</xdr:colOff>
      <xdr:row>56</xdr:row>
      <xdr:rowOff>85134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584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51</xdr:row>
      <xdr:rowOff>108553</xdr:rowOff>
    </xdr:from>
    <xdr:to>
      <xdr:col>19</xdr:col>
      <xdr:colOff>177800</xdr:colOff>
      <xdr:row>54</xdr:row>
      <xdr:rowOff>149050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8852503"/>
          <a:ext cx="889000" cy="554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165214</xdr:rowOff>
    </xdr:from>
    <xdr:to>
      <xdr:col>20</xdr:col>
      <xdr:colOff>38100</xdr:colOff>
      <xdr:row>56</xdr:row>
      <xdr:rowOff>95364</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59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86491</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687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51</xdr:row>
      <xdr:rowOff>108553</xdr:rowOff>
    </xdr:from>
    <xdr:to>
      <xdr:col>15</xdr:col>
      <xdr:colOff>50800</xdr:colOff>
      <xdr:row>55</xdr:row>
      <xdr:rowOff>5298</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8852503"/>
          <a:ext cx="889000" cy="582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153136</xdr:rowOff>
    </xdr:from>
    <xdr:to>
      <xdr:col>15</xdr:col>
      <xdr:colOff>101600</xdr:colOff>
      <xdr:row>54</xdr:row>
      <xdr:rowOff>83286</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239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74413</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332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39847</xdr:rowOff>
    </xdr:from>
    <xdr:to>
      <xdr:col>10</xdr:col>
      <xdr:colOff>114300</xdr:colOff>
      <xdr:row>55</xdr:row>
      <xdr:rowOff>5298</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298147"/>
          <a:ext cx="889000" cy="136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84934</xdr:rowOff>
    </xdr:from>
    <xdr:to>
      <xdr:col>10</xdr:col>
      <xdr:colOff>165100</xdr:colOff>
      <xdr:row>57</xdr:row>
      <xdr:rowOff>15084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68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6211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778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100647</xdr:rowOff>
    </xdr:from>
    <xdr:to>
      <xdr:col>6</xdr:col>
      <xdr:colOff>38100</xdr:colOff>
      <xdr:row>57</xdr:row>
      <xdr:rowOff>30797</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701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21924</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794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160593</xdr:rowOff>
    </xdr:from>
    <xdr:to>
      <xdr:col>24</xdr:col>
      <xdr:colOff>114300</xdr:colOff>
      <xdr:row>56</xdr:row>
      <xdr:rowOff>90743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590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139020</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568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98250</xdr:rowOff>
    </xdr:from>
    <xdr:to>
      <xdr:col>20</xdr:col>
      <xdr:colOff>38100</xdr:colOff>
      <xdr:row>55</xdr:row>
      <xdr:rowOff>28400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356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53</xdr:row>
      <xdr:rowOff>44927</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131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51</xdr:row>
      <xdr:rowOff>57753</xdr:rowOff>
    </xdr:from>
    <xdr:to>
      <xdr:col>15</xdr:col>
      <xdr:colOff>101600</xdr:colOff>
      <xdr:row>51</xdr:row>
      <xdr:rowOff>159353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8801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4430</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8576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125948</xdr:rowOff>
    </xdr:from>
    <xdr:to>
      <xdr:col>10</xdr:col>
      <xdr:colOff>165100</xdr:colOff>
      <xdr:row>55</xdr:row>
      <xdr:rowOff>56098</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38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72625</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159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160497</xdr:rowOff>
    </xdr:from>
    <xdr:to>
      <xdr:col>6</xdr:col>
      <xdr:colOff>38100</xdr:colOff>
      <xdr:row>54</xdr:row>
      <xdr:rowOff>90647</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247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107174</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022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226,208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170310</xdr:rowOff>
    </xdr:from>
    <xdr:to>
      <xdr:col>24</xdr:col>
      <xdr:colOff>62865</xdr:colOff>
      <xdr:row>78</xdr:row>
      <xdr:rowOff>24211</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514710"/>
          <a:ext cx="1270" cy="882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28038</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01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24211</xdr:rowOff>
    </xdr:from>
    <xdr:to>
      <xdr:col>24</xdr:col>
      <xdr:colOff>152400</xdr:colOff>
      <xdr:row>78</xdr:row>
      <xdr:rowOff>24211</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397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116987</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2289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240,983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72</xdr:row>
      <xdr:rowOff>170310</xdr:rowOff>
    </xdr:from>
    <xdr:to>
      <xdr:col>24</xdr:col>
      <xdr:colOff>152400</xdr:colOff>
      <xdr:row>72</xdr:row>
      <xdr:rowOff>170310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51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58227</xdr:rowOff>
    </xdr:from>
    <xdr:to>
      <xdr:col>24</xdr:col>
      <xdr:colOff>63500</xdr:colOff>
      <xdr:row>75</xdr:row>
      <xdr:rowOff>83746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3797300" y="12231177"/>
          <a:ext cx="838200" cy="711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154973</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1372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5096</xdr:rowOff>
    </xdr:from>
    <xdr:to>
      <xdr:col>24</xdr:col>
      <xdr:colOff>114300</xdr:colOff>
      <xdr:row>76</xdr:row>
      <xdr:rowOff>106696</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035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71</xdr:row>
      <xdr:rowOff>58227</xdr:rowOff>
    </xdr:from>
    <xdr:to>
      <xdr:col>19</xdr:col>
      <xdr:colOff>177800</xdr:colOff>
      <xdr:row>77</xdr:row>
      <xdr:rowOff>47003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231177"/>
          <a:ext cx="889000" cy="1017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90043</xdr:rowOff>
    </xdr:from>
    <xdr:to>
      <xdr:col>20</xdr:col>
      <xdr:colOff>38100</xdr:colOff>
      <xdr:row>76</xdr:row>
      <xdr:rowOff>20194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94879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11320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0415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47003</xdr:rowOff>
    </xdr:from>
    <xdr:to>
      <xdr:col>15</xdr:col>
      <xdr:colOff>50800</xdr:colOff>
      <xdr:row>77</xdr:row>
      <xdr:rowOff>144614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2019300" y="13248653"/>
          <a:ext cx="889000" cy="97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113688</xdr:rowOff>
    </xdr:from>
    <xdr:to>
      <xdr:col>15</xdr:col>
      <xdr:colOff>101600</xdr:colOff>
      <xdr:row>77</xdr:row>
      <xdr:rowOff>43838</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143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60365</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2919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143511</xdr:rowOff>
    </xdr:from>
    <xdr:to>
      <xdr:col>10</xdr:col>
      <xdr:colOff>114300</xdr:colOff>
      <xdr:row>77</xdr:row>
      <xdr:rowOff>144614</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a:off x="1130300" y="13345161"/>
          <a:ext cx="889000" cy="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123372</xdr:rowOff>
    </xdr:from>
    <xdr:to>
      <xdr:col>10</xdr:col>
      <xdr:colOff>165100</xdr:colOff>
      <xdr:row>77</xdr:row>
      <xdr:rowOff>53522</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153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70050</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28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157891</xdr:rowOff>
    </xdr:from>
    <xdr:to>
      <xdr:col>6</xdr:col>
      <xdr:colOff>38100</xdr:colOff>
      <xdr:row>77</xdr:row>
      <xdr:rowOff>88041</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188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104568</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2963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32946</xdr:rowOff>
    </xdr:from>
    <xdr:to>
      <xdr:col>24</xdr:col>
      <xdr:colOff>114300</xdr:colOff>
      <xdr:row>75</xdr:row>
      <xdr:rowOff>134546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891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55823</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743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71</xdr:row>
      <xdr:rowOff>7427</xdr:rowOff>
    </xdr:from>
    <xdr:to>
      <xdr:col>20</xdr:col>
      <xdr:colOff>38100</xdr:colOff>
      <xdr:row>71</xdr:row>
      <xdr:rowOff>109027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18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69</xdr:row>
      <xdr:rowOff>125554</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1955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167653</xdr:rowOff>
    </xdr:from>
    <xdr:to>
      <xdr:col>15</xdr:col>
      <xdr:colOff>101600</xdr:colOff>
      <xdr:row>77</xdr:row>
      <xdr:rowOff>97803</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197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88930</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290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93814</xdr:rowOff>
    </xdr:from>
    <xdr:to>
      <xdr:col>10</xdr:col>
      <xdr:colOff>165100</xdr:colOff>
      <xdr:row>78</xdr:row>
      <xdr:rowOff>23964</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95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15091</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3881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92711</xdr:rowOff>
    </xdr:from>
    <xdr:to>
      <xdr:col>6</xdr:col>
      <xdr:colOff>38100</xdr:colOff>
      <xdr:row>78</xdr:row>
      <xdr:rowOff>22861</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29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13988</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387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a:extLst>
            <a:ext uri="{FF2B5EF4-FFF2-40B4-BE49-F238E27FC236}">
              <a16:creationId xmlns:a16="http://schemas.microsoft.com/office/drawing/2014/main" id="{00000000-0008-0000-0700-0000E5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衛生費グラフ枠">
          <a:extLst>
            <a:ext uri="{FF2B5EF4-FFF2-40B4-BE49-F238E27FC236}">
              <a16:creationId xmlns:a16="http://schemas.microsoft.com/office/drawing/2014/main" id="{00000000-0008-0000-0700-0000E6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51612</xdr:rowOff>
    </xdr:from>
    <xdr:to>
      <xdr:col>24</xdr:col>
      <xdr:colOff>62865</xdr:colOff>
      <xdr:row>99</xdr:row>
      <xdr:rowOff>21934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4633595" y="15653562"/>
          <a:ext cx="1270" cy="1341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25761</xdr:rowOff>
    </xdr:from>
    <xdr:ext cx="534377" cy="259045"/>
    <xdr:sp macro="" textlink="">
      <xdr:nvSpPr>
        <xdr:cNvPr id="232" name="衛生費最小値テキスト">
          <a:extLst>
            <a:ext uri="{FF2B5EF4-FFF2-40B4-BE49-F238E27FC236}">
              <a16:creationId xmlns:a16="http://schemas.microsoft.com/office/drawing/2014/main" id="{00000000-0008-0000-0700-0000E8000000}"/>
            </a:ext>
          </a:extLst>
        </xdr:cNvPr>
        <xdr:cNvSpPr txBox="1"/>
      </xdr:nvSpPr>
      <xdr:spPr>
        <a:xfrm>
          <a:off x="4686300" y="16999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21934</xdr:rowOff>
    </xdr:from>
    <xdr:to>
      <xdr:col>24</xdr:col>
      <xdr:colOff>152400</xdr:colOff>
      <xdr:row>99</xdr:row>
      <xdr:rowOff>21934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6995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169739</xdr:rowOff>
    </xdr:from>
    <xdr:ext cx="599010" cy="259045"/>
    <xdr:sp macro="" textlink="">
      <xdr:nvSpPr>
        <xdr:cNvPr id="234" name="衛生費最大値テキスト">
          <a:extLst>
            <a:ext uri="{FF2B5EF4-FFF2-40B4-BE49-F238E27FC236}">
              <a16:creationId xmlns:a16="http://schemas.microsoft.com/office/drawing/2014/main" id="{00000000-0008-0000-0700-0000EA000000}"/>
            </a:ext>
          </a:extLst>
        </xdr:cNvPr>
        <xdr:cNvSpPr txBox="1"/>
      </xdr:nvSpPr>
      <xdr:spPr>
        <a:xfrm>
          <a:off x="4686300" y="15428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137,436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51612</xdr:rowOff>
    </xdr:from>
    <xdr:to>
      <xdr:col>24</xdr:col>
      <xdr:colOff>152400</xdr:colOff>
      <xdr:row>91</xdr:row>
      <xdr:rowOff>51612</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4546600" y="1565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129921</xdr:rowOff>
    </xdr:from>
    <xdr:to>
      <xdr:col>24</xdr:col>
      <xdr:colOff>63500</xdr:colOff>
      <xdr:row>97</xdr:row>
      <xdr:rowOff>44171</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3797300" y="16589121"/>
          <a:ext cx="838200" cy="85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93997</xdr:rowOff>
    </xdr:from>
    <xdr:ext cx="534377" cy="259045"/>
    <xdr:sp macro="" textlink="">
      <xdr:nvSpPr>
        <xdr:cNvPr id="237" name="衛生費平均値テキスト">
          <a:extLst>
            <a:ext uri="{FF2B5EF4-FFF2-40B4-BE49-F238E27FC236}">
              <a16:creationId xmlns:a16="http://schemas.microsoft.com/office/drawing/2014/main" id="{00000000-0008-0000-0700-0000ED000000}"/>
            </a:ext>
          </a:extLst>
        </xdr:cNvPr>
        <xdr:cNvSpPr txBox="1"/>
      </xdr:nvSpPr>
      <xdr:spPr>
        <a:xfrm>
          <a:off x="4686300" y="165531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115570</xdr:rowOff>
    </xdr:from>
    <xdr:to>
      <xdr:col>24</xdr:col>
      <xdr:colOff>114300</xdr:colOff>
      <xdr:row>97</xdr:row>
      <xdr:rowOff>45720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4584700" y="1657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44171</xdr:rowOff>
    </xdr:from>
    <xdr:to>
      <xdr:col>19</xdr:col>
      <xdr:colOff>177800</xdr:colOff>
      <xdr:row>97</xdr:row>
      <xdr:rowOff>116739</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908300" y="16674821"/>
          <a:ext cx="889000" cy="72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129324</xdr:rowOff>
    </xdr:from>
    <xdr:to>
      <xdr:col>20</xdr:col>
      <xdr:colOff>38100</xdr:colOff>
      <xdr:row>97</xdr:row>
      <xdr:rowOff>59474</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3746500" y="1658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76001</xdr:rowOff>
    </xdr:from>
    <xdr:ext cx="534377"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3530111" y="16363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116739</xdr:rowOff>
    </xdr:from>
    <xdr:to>
      <xdr:col>15</xdr:col>
      <xdr:colOff>50800</xdr:colOff>
      <xdr:row>99</xdr:row>
      <xdr:rowOff>20879</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2019300" y="16747389"/>
          <a:ext cx="889000" cy="247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63360</xdr:rowOff>
    </xdr:from>
    <xdr:to>
      <xdr:col>15</xdr:col>
      <xdr:colOff>101600</xdr:colOff>
      <xdr:row>97</xdr:row>
      <xdr:rowOff>164960</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2857500" y="16694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10037</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2641111" y="16469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5538</xdr:rowOff>
    </xdr:from>
    <xdr:to>
      <xdr:col>10</xdr:col>
      <xdr:colOff>114300</xdr:colOff>
      <xdr:row>99</xdr:row>
      <xdr:rowOff>20879</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a:off x="1130300" y="16979088"/>
          <a:ext cx="889000" cy="15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93307</xdr:rowOff>
    </xdr:from>
    <xdr:to>
      <xdr:col>10</xdr:col>
      <xdr:colOff>165100</xdr:colOff>
      <xdr:row>98</xdr:row>
      <xdr:rowOff>23457</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968500" y="167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39984</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1752111" y="16499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123000</xdr:rowOff>
    </xdr:from>
    <xdr:to>
      <xdr:col>6</xdr:col>
      <xdr:colOff>38100</xdr:colOff>
      <xdr:row>98</xdr:row>
      <xdr:rowOff>53150</xdr:rowOff>
    </xdr:to>
    <xdr:sp macro="" textlink="">
      <xdr:nvSpPr>
        <xdr:cNvPr id="248" name="フローチャート: 判断 247">
          <a:extLst>
            <a:ext uri="{FF2B5EF4-FFF2-40B4-BE49-F238E27FC236}">
              <a16:creationId xmlns:a16="http://schemas.microsoft.com/office/drawing/2014/main" id="{00000000-0008-0000-0700-0000F8000000}"/>
            </a:ext>
          </a:extLst>
        </xdr:cNvPr>
        <xdr:cNvSpPr/>
      </xdr:nvSpPr>
      <xdr:spPr>
        <a:xfrm>
          <a:off x="1079500" y="1675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69677</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863111" y="16528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79121</xdr:rowOff>
    </xdr:from>
    <xdr:to>
      <xdr:col>24</xdr:col>
      <xdr:colOff>114300</xdr:colOff>
      <xdr:row>97</xdr:row>
      <xdr:rowOff>9271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4584700" y="16538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101998</xdr:rowOff>
    </xdr:from>
    <xdr:ext cx="534377" cy="259045"/>
    <xdr:sp macro="" textlink="">
      <xdr:nvSpPr>
        <xdr:cNvPr id="256" name="衛生費該当値テキスト">
          <a:extLst>
            <a:ext uri="{FF2B5EF4-FFF2-40B4-BE49-F238E27FC236}">
              <a16:creationId xmlns:a16="http://schemas.microsoft.com/office/drawing/2014/main" id="{00000000-0008-0000-0700-000000010000}"/>
            </a:ext>
          </a:extLst>
        </xdr:cNvPr>
        <xdr:cNvSpPr txBox="1"/>
      </xdr:nvSpPr>
      <xdr:spPr>
        <a:xfrm>
          <a:off x="4686300" y="16389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164821</xdr:rowOff>
    </xdr:from>
    <xdr:to>
      <xdr:col>20</xdr:col>
      <xdr:colOff>38100</xdr:colOff>
      <xdr:row>97</xdr:row>
      <xdr:rowOff>94971</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3746500" y="16624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86098</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3530111" y="16716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65939</xdr:rowOff>
    </xdr:from>
    <xdr:to>
      <xdr:col>15</xdr:col>
      <xdr:colOff>101600</xdr:colOff>
      <xdr:row>97</xdr:row>
      <xdr:rowOff>167539</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2857500" y="1669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158666</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2641111" y="16789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141529</xdr:rowOff>
    </xdr:from>
    <xdr:to>
      <xdr:col>10</xdr:col>
      <xdr:colOff>165100</xdr:colOff>
      <xdr:row>99</xdr:row>
      <xdr:rowOff>71679</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968500" y="169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62806</xdr:rowOff>
    </xdr:from>
    <xdr:ext cx="534377"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1752111" y="17036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126188</xdr:rowOff>
    </xdr:from>
    <xdr:to>
      <xdr:col>6</xdr:col>
      <xdr:colOff>38100</xdr:colOff>
      <xdr:row>99</xdr:row>
      <xdr:rowOff>56338</xdr:rowOff>
    </xdr:to>
    <xdr:sp macro="" textlink="">
      <xdr:nvSpPr>
        <xdr:cNvPr id="263" name="楕円 262">
          <a:extLst>
            <a:ext uri="{FF2B5EF4-FFF2-40B4-BE49-F238E27FC236}">
              <a16:creationId xmlns:a16="http://schemas.microsoft.com/office/drawing/2014/main" id="{00000000-0008-0000-0700-000007010000}"/>
            </a:ext>
          </a:extLst>
        </xdr:cNvPr>
        <xdr:cNvSpPr/>
      </xdr:nvSpPr>
      <xdr:spPr>
        <a:xfrm>
          <a:off x="1079500" y="16928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47465</xdr:rowOff>
    </xdr:from>
    <xdr:ext cx="534377" cy="259045"/>
    <xdr:sp macro="" textlink="">
      <xdr:nvSpPr>
        <xdr:cNvPr id="264" name="テキスト ボックス 263">
          <a:extLst>
            <a:ext uri="{FF2B5EF4-FFF2-40B4-BE49-F238E27FC236}">
              <a16:creationId xmlns:a16="http://schemas.microsoft.com/office/drawing/2014/main" id="{00000000-0008-0000-0700-000008010000}"/>
            </a:ext>
          </a:extLst>
        </xdr:cNvPr>
        <xdr:cNvSpPr txBox="1"/>
      </xdr:nvSpPr>
      <xdr:spPr>
        <a:xfrm>
          <a:off x="863111" y="17021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17170</xdr:rowOff>
    </xdr:from>
    <xdr:to>
      <xdr:col>54</xdr:col>
      <xdr:colOff>189865</xdr:colOff>
      <xdr:row>38</xdr:row>
      <xdr:rowOff>139700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332120"/>
          <a:ext cx="1270" cy="1322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135297</xdr:rowOff>
    </xdr:from>
    <xdr:ext cx="469744"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10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17170</xdr:rowOff>
    </xdr:from>
    <xdr:to>
      <xdr:col>55</xdr:col>
      <xdr:colOff>88900</xdr:colOff>
      <xdr:row>31</xdr:row>
      <xdr:rowOff>17170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33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74778</xdr:rowOff>
    </xdr:from>
    <xdr:to>
      <xdr:col>55</xdr:col>
      <xdr:colOff>0</xdr:colOff>
      <xdr:row>35</xdr:row>
      <xdr:rowOff>103581</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a:off x="9639300" y="6075528"/>
          <a:ext cx="838200" cy="28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24808</xdr:rowOff>
    </xdr:from>
    <xdr:ext cx="378565"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36845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46381</xdr:rowOff>
    </xdr:from>
    <xdr:to>
      <xdr:col>55</xdr:col>
      <xdr:colOff>50800</xdr:colOff>
      <xdr:row>37</xdr:row>
      <xdr:rowOff>147981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390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72949</xdr:rowOff>
    </xdr:from>
    <xdr:to>
      <xdr:col>50</xdr:col>
      <xdr:colOff>114300</xdr:colOff>
      <xdr:row>35</xdr:row>
      <xdr:rowOff>74778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8750300" y="6073699"/>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70155</xdr:rowOff>
    </xdr:from>
    <xdr:to>
      <xdr:col>50</xdr:col>
      <xdr:colOff>165100</xdr:colOff>
      <xdr:row>38</xdr:row>
      <xdr:rowOff>305</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4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162882</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50017" y="65065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72949</xdr:rowOff>
    </xdr:from>
    <xdr:to>
      <xdr:col>45</xdr:col>
      <xdr:colOff>177800</xdr:colOff>
      <xdr:row>35</xdr:row>
      <xdr:rowOff>83464</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7861300" y="6073699"/>
          <a:ext cx="889000" cy="1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111303</xdr:rowOff>
    </xdr:from>
    <xdr:to>
      <xdr:col>46</xdr:col>
      <xdr:colOff>38100</xdr:colOff>
      <xdr:row>37</xdr:row>
      <xdr:rowOff>41453</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283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32580</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61017" y="63762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83464</xdr:rowOff>
    </xdr:from>
    <xdr:to>
      <xdr:col>41</xdr:col>
      <xdr:colOff>50800</xdr:colOff>
      <xdr:row>36</xdr:row>
      <xdr:rowOff>68834</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6972300" y="6084214"/>
          <a:ext cx="889000" cy="156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100787</xdr:rowOff>
    </xdr:from>
    <xdr:to>
      <xdr:col>41</xdr:col>
      <xdr:colOff>101600</xdr:colOff>
      <xdr:row>37</xdr:row>
      <xdr:rowOff>30937</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272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22064</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72017" y="63657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107645</xdr:rowOff>
    </xdr:from>
    <xdr:to>
      <xdr:col>36</xdr:col>
      <xdr:colOff>165100</xdr:colOff>
      <xdr:row>37</xdr:row>
      <xdr:rowOff>37795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27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28922</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3017" y="63725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52781</xdr:rowOff>
    </xdr:from>
    <xdr:to>
      <xdr:col>55</xdr:col>
      <xdr:colOff>50800</xdr:colOff>
      <xdr:row>35</xdr:row>
      <xdr:rowOff>154381</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6053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75658</xdr:rowOff>
    </xdr:from>
    <xdr:ext cx="469744"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5904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23978</xdr:rowOff>
    </xdr:from>
    <xdr:to>
      <xdr:col>50</xdr:col>
      <xdr:colOff>165100</xdr:colOff>
      <xdr:row>35</xdr:row>
      <xdr:rowOff>125578</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02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142105</xdr:rowOff>
    </xdr:from>
    <xdr:ext cx="469744"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04428" y="5799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22149</xdr:rowOff>
    </xdr:from>
    <xdr:to>
      <xdr:col>46</xdr:col>
      <xdr:colOff>38100</xdr:colOff>
      <xdr:row>35</xdr:row>
      <xdr:rowOff>123749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022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140276</xdr:rowOff>
    </xdr:from>
    <xdr:ext cx="469744"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515428" y="579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32664</xdr:rowOff>
    </xdr:from>
    <xdr:to>
      <xdr:col>41</xdr:col>
      <xdr:colOff>101600</xdr:colOff>
      <xdr:row>35</xdr:row>
      <xdr:rowOff>134264</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03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33</xdr:row>
      <xdr:rowOff>150791</xdr:rowOff>
    </xdr:from>
    <xdr:ext cx="469744"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626428" y="5808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18034</xdr:rowOff>
    </xdr:from>
    <xdr:to>
      <xdr:col>36</xdr:col>
      <xdr:colOff>165100</xdr:colOff>
      <xdr:row>36</xdr:row>
      <xdr:rowOff>119634</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19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34</xdr:row>
      <xdr:rowOff>136161</xdr:rowOff>
    </xdr:from>
    <xdr:ext cx="378565"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83017" y="59654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農林水産業費グラフ枠">
          <a:extLst>
            <a:ext uri="{FF2B5EF4-FFF2-40B4-BE49-F238E27FC236}">
              <a16:creationId xmlns:a16="http://schemas.microsoft.com/office/drawing/2014/main" id="{00000000-0008-0000-07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20455</xdr:rowOff>
    </xdr:from>
    <xdr:to>
      <xdr:col>54</xdr:col>
      <xdr:colOff>189865</xdr:colOff>
      <xdr:row>58</xdr:row>
      <xdr:rowOff>129817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flipV="1">
          <a:off x="10475595" y="8764405"/>
          <a:ext cx="1270" cy="13095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133644</xdr:rowOff>
    </xdr:from>
    <xdr:ext cx="534377" cy="259045"/>
    <xdr:sp macro="" textlink="">
      <xdr:nvSpPr>
        <xdr:cNvPr id="344" name="農林水産業費最小値テキスト">
          <a:extLst>
            <a:ext uri="{FF2B5EF4-FFF2-40B4-BE49-F238E27FC236}">
              <a16:creationId xmlns:a16="http://schemas.microsoft.com/office/drawing/2014/main" id="{00000000-0008-0000-0700-000058010000}"/>
            </a:ext>
          </a:extLst>
        </xdr:cNvPr>
        <xdr:cNvSpPr txBox="1"/>
      </xdr:nvSpPr>
      <xdr:spPr>
        <a:xfrm>
          <a:off x="10528300" y="10077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129817</xdr:rowOff>
    </xdr:from>
    <xdr:to>
      <xdr:col>55</xdr:col>
      <xdr:colOff>88900</xdr:colOff>
      <xdr:row>58</xdr:row>
      <xdr:rowOff>129817</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10073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138582</xdr:rowOff>
    </xdr:from>
    <xdr:ext cx="599010" cy="259045"/>
    <xdr:sp macro="" textlink="">
      <xdr:nvSpPr>
        <xdr:cNvPr id="346" name="農林水産業費最大値テキスト">
          <a:extLst>
            <a:ext uri="{FF2B5EF4-FFF2-40B4-BE49-F238E27FC236}">
              <a16:creationId xmlns:a16="http://schemas.microsoft.com/office/drawing/2014/main" id="{00000000-0008-0000-0700-00005A010000}"/>
            </a:ext>
          </a:extLst>
        </xdr:cNvPr>
        <xdr:cNvSpPr txBox="1"/>
      </xdr:nvSpPr>
      <xdr:spPr>
        <a:xfrm>
          <a:off x="10528300" y="8539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183,149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20455</xdr:rowOff>
    </xdr:from>
    <xdr:to>
      <xdr:col>55</xdr:col>
      <xdr:colOff>88900</xdr:colOff>
      <xdr:row>51</xdr:row>
      <xdr:rowOff>20455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10388600" y="8764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36213</xdr:rowOff>
    </xdr:from>
    <xdr:to>
      <xdr:col>55</xdr:col>
      <xdr:colOff>0</xdr:colOff>
      <xdr:row>56</xdr:row>
      <xdr:rowOff>163314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9639300" y="9637413"/>
          <a:ext cx="838200" cy="127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12829</xdr:rowOff>
    </xdr:from>
    <xdr:ext cx="534377" cy="259045"/>
    <xdr:sp macro="" textlink="">
      <xdr:nvSpPr>
        <xdr:cNvPr id="349" name="農林水産業費平均値テキスト">
          <a:extLst>
            <a:ext uri="{FF2B5EF4-FFF2-40B4-BE49-F238E27FC236}">
              <a16:creationId xmlns:a16="http://schemas.microsoft.com/office/drawing/2014/main" id="{00000000-0008-0000-0700-00005D010000}"/>
            </a:ext>
          </a:extLst>
        </xdr:cNvPr>
        <xdr:cNvSpPr txBox="1"/>
      </xdr:nvSpPr>
      <xdr:spPr>
        <a:xfrm>
          <a:off x="10528300" y="97854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34402</xdr:rowOff>
    </xdr:from>
    <xdr:to>
      <xdr:col>55</xdr:col>
      <xdr:colOff>50800</xdr:colOff>
      <xdr:row>57</xdr:row>
      <xdr:rowOff>136002</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10426700" y="9807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152075</xdr:rowOff>
    </xdr:from>
    <xdr:to>
      <xdr:col>50</xdr:col>
      <xdr:colOff>114300</xdr:colOff>
      <xdr:row>56</xdr:row>
      <xdr:rowOff>36213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8750300" y="9067475"/>
          <a:ext cx="889000" cy="569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41404</xdr:rowOff>
    </xdr:from>
    <xdr:to>
      <xdr:col>50</xdr:col>
      <xdr:colOff>165100</xdr:colOff>
      <xdr:row>57</xdr:row>
      <xdr:rowOff>143004</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9588500" y="9814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134131</xdr:rowOff>
    </xdr:from>
    <xdr:ext cx="534377"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9372111" y="9906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52</xdr:row>
      <xdr:rowOff>131036</xdr:rowOff>
    </xdr:from>
    <xdr:to>
      <xdr:col>45</xdr:col>
      <xdr:colOff>177800</xdr:colOff>
      <xdr:row>52</xdr:row>
      <xdr:rowOff>152075</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7861300" y="9046436"/>
          <a:ext cx="889000" cy="21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57810</xdr:rowOff>
    </xdr:from>
    <xdr:to>
      <xdr:col>46</xdr:col>
      <xdr:colOff>38100</xdr:colOff>
      <xdr:row>57</xdr:row>
      <xdr:rowOff>159410</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8699500" y="98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150537</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8483111" y="9923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131036</xdr:rowOff>
    </xdr:from>
    <xdr:to>
      <xdr:col>41</xdr:col>
      <xdr:colOff>50800</xdr:colOff>
      <xdr:row>55</xdr:row>
      <xdr:rowOff>9756</xdr:rowOff>
    </xdr:to>
    <xdr:cxnSp macro="">
      <xdr:nvCxnSpPr>
        <xdr:cNvPr id="357" name="直線コネクタ 356">
          <a:extLst>
            <a:ext uri="{FF2B5EF4-FFF2-40B4-BE49-F238E27FC236}">
              <a16:creationId xmlns:a16="http://schemas.microsoft.com/office/drawing/2014/main" id="{00000000-0008-0000-0700-000065010000}"/>
            </a:ext>
          </a:extLst>
        </xdr:cNvPr>
        <xdr:cNvCxnSpPr/>
      </xdr:nvCxnSpPr>
      <xdr:spPr>
        <a:xfrm flipV="1">
          <a:off x="6972300" y="9046436"/>
          <a:ext cx="889000" cy="393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46807</xdr:rowOff>
    </xdr:from>
    <xdr:to>
      <xdr:col>41</xdr:col>
      <xdr:colOff>101600</xdr:colOff>
      <xdr:row>57</xdr:row>
      <xdr:rowOff>148407</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7810500" y="9819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139534</xdr:rowOff>
    </xdr:from>
    <xdr:ext cx="534377"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7594111" y="9912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44979</xdr:rowOff>
    </xdr:from>
    <xdr:to>
      <xdr:col>36</xdr:col>
      <xdr:colOff>165100</xdr:colOff>
      <xdr:row>57</xdr:row>
      <xdr:rowOff>146579</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6921500" y="9817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137706</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05111" y="9910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112514</xdr:rowOff>
    </xdr:from>
    <xdr:to>
      <xdr:col>55</xdr:col>
      <xdr:colOff>50800</xdr:colOff>
      <xdr:row>57</xdr:row>
      <xdr:rowOff>42664</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10426700" y="97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135391</xdr:rowOff>
    </xdr:from>
    <xdr:ext cx="534377" cy="259045"/>
    <xdr:sp macro="" textlink="">
      <xdr:nvSpPr>
        <xdr:cNvPr id="368" name="農林水産業費該当値テキスト">
          <a:extLst>
            <a:ext uri="{FF2B5EF4-FFF2-40B4-BE49-F238E27FC236}">
              <a16:creationId xmlns:a16="http://schemas.microsoft.com/office/drawing/2014/main" id="{00000000-0008-0000-0700-000070010000}"/>
            </a:ext>
          </a:extLst>
        </xdr:cNvPr>
        <xdr:cNvSpPr txBox="1"/>
      </xdr:nvSpPr>
      <xdr:spPr>
        <a:xfrm>
          <a:off x="10528300" y="956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156863</xdr:rowOff>
    </xdr:from>
    <xdr:to>
      <xdr:col>50</xdr:col>
      <xdr:colOff>165100</xdr:colOff>
      <xdr:row>56</xdr:row>
      <xdr:rowOff>87013</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9588500" y="958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103540</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9372111" y="9361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52</xdr:row>
      <xdr:rowOff>101275</xdr:rowOff>
    </xdr:from>
    <xdr:to>
      <xdr:col>46</xdr:col>
      <xdr:colOff>38100</xdr:colOff>
      <xdr:row>53</xdr:row>
      <xdr:rowOff>31425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8699500" y="901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51</xdr:row>
      <xdr:rowOff>47952</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450795" y="8791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80236</xdr:rowOff>
    </xdr:from>
    <xdr:to>
      <xdr:col>41</xdr:col>
      <xdr:colOff>101600</xdr:colOff>
      <xdr:row>53</xdr:row>
      <xdr:rowOff>10386</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7810500" y="899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51</xdr:row>
      <xdr:rowOff>26913</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7561795" y="8770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130406</xdr:rowOff>
    </xdr:from>
    <xdr:to>
      <xdr:col>36</xdr:col>
      <xdr:colOff>165100</xdr:colOff>
      <xdr:row>55</xdr:row>
      <xdr:rowOff>60556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6921500" y="9388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77083</xdr:rowOff>
    </xdr:from>
    <xdr:ext cx="534377" cy="259045"/>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705111" y="9163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171361</xdr:rowOff>
    </xdr:from>
    <xdr:to>
      <xdr:col>54</xdr:col>
      <xdr:colOff>189865</xdr:colOff>
      <xdr:row>78</xdr:row>
      <xdr:rowOff>137103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10475595" y="12001411"/>
          <a:ext cx="1270" cy="15087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140930</xdr:rowOff>
    </xdr:from>
    <xdr:ext cx="469744" cy="259045"/>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10528300" y="13514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137103</xdr:rowOff>
    </xdr:from>
    <xdr:to>
      <xdr:col>55</xdr:col>
      <xdr:colOff>88900</xdr:colOff>
      <xdr:row>78</xdr:row>
      <xdr:rowOff>137103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3510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118038</xdr:rowOff>
    </xdr:from>
    <xdr:ext cx="599010" cy="259045"/>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10528300" y="11776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100,561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69</xdr:row>
      <xdr:rowOff>171361</xdr:rowOff>
    </xdr:from>
    <xdr:to>
      <xdr:col>55</xdr:col>
      <xdr:colOff>88900</xdr:colOff>
      <xdr:row>69</xdr:row>
      <xdr:rowOff>171361</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10388600" y="12001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144827</xdr:rowOff>
    </xdr:from>
    <xdr:to>
      <xdr:col>55</xdr:col>
      <xdr:colOff>0</xdr:colOff>
      <xdr:row>78</xdr:row>
      <xdr:rowOff>69455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9639300" y="13346477"/>
          <a:ext cx="838200" cy="9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78271</xdr:rowOff>
    </xdr:from>
    <xdr:ext cx="534377" cy="25904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10528300" y="129370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55394</xdr:rowOff>
    </xdr:from>
    <xdr:to>
      <xdr:col>55</xdr:col>
      <xdr:colOff>50800</xdr:colOff>
      <xdr:row>76</xdr:row>
      <xdr:rowOff>156994</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10426700" y="1308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157694</xdr:rowOff>
    </xdr:from>
    <xdr:to>
      <xdr:col>50</xdr:col>
      <xdr:colOff>114300</xdr:colOff>
      <xdr:row>78</xdr:row>
      <xdr:rowOff>69455</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750300" y="13016444"/>
          <a:ext cx="889000" cy="426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135714</xdr:rowOff>
    </xdr:from>
    <xdr:to>
      <xdr:col>50</xdr:col>
      <xdr:colOff>165100</xdr:colOff>
      <xdr:row>77</xdr:row>
      <xdr:rowOff>65864</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588500" y="13165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82391</xdr:rowOff>
    </xdr:from>
    <xdr:ext cx="534377"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9372111" y="12941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157694</xdr:rowOff>
    </xdr:from>
    <xdr:to>
      <xdr:col>45</xdr:col>
      <xdr:colOff>177800</xdr:colOff>
      <xdr:row>77</xdr:row>
      <xdr:rowOff>62874</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861300" y="13016444"/>
          <a:ext cx="889000" cy="248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52911</xdr:rowOff>
    </xdr:from>
    <xdr:to>
      <xdr:col>46</xdr:col>
      <xdr:colOff>38100</xdr:colOff>
      <xdr:row>76</xdr:row>
      <xdr:rowOff>154511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699500" y="1308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145638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8483111" y="1317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62874</xdr:rowOff>
    </xdr:from>
    <xdr:to>
      <xdr:col>41</xdr:col>
      <xdr:colOff>50800</xdr:colOff>
      <xdr:row>78</xdr:row>
      <xdr:rowOff>39818</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flipV="1">
          <a:off x="6972300" y="13264524"/>
          <a:ext cx="889000" cy="148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71558</xdr:rowOff>
    </xdr:from>
    <xdr:to>
      <xdr:col>41</xdr:col>
      <xdr:colOff>101600</xdr:colOff>
      <xdr:row>78</xdr:row>
      <xdr:rowOff>1708</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810500" y="13273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164285</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594111" y="13365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109049</xdr:rowOff>
    </xdr:from>
    <xdr:to>
      <xdr:col>36</xdr:col>
      <xdr:colOff>165100</xdr:colOff>
      <xdr:row>78</xdr:row>
      <xdr:rowOff>39199</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921500" y="13310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55726</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05111" y="13085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94027</xdr:rowOff>
    </xdr:from>
    <xdr:to>
      <xdr:col>55</xdr:col>
      <xdr:colOff>50800</xdr:colOff>
      <xdr:row>78</xdr:row>
      <xdr:rowOff>24177</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10426700" y="13295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72454</xdr:rowOff>
    </xdr:from>
    <xdr:ext cx="534377" cy="259045"/>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10528300" y="1327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18655</xdr:rowOff>
    </xdr:from>
    <xdr:to>
      <xdr:col>50</xdr:col>
      <xdr:colOff>165100</xdr:colOff>
      <xdr:row>78</xdr:row>
      <xdr:rowOff>120255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588500" y="13391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111382</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9372111" y="13484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106894</xdr:rowOff>
    </xdr:from>
    <xdr:to>
      <xdr:col>46</xdr:col>
      <xdr:colOff>38100</xdr:colOff>
      <xdr:row>76</xdr:row>
      <xdr:rowOff>37044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699500" y="12965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53571</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483111" y="12740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12074</xdr:rowOff>
    </xdr:from>
    <xdr:to>
      <xdr:col>41</xdr:col>
      <xdr:colOff>101600</xdr:colOff>
      <xdr:row>77</xdr:row>
      <xdr:rowOff>113674</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810500" y="1321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130201</xdr:rowOff>
    </xdr:from>
    <xdr:ext cx="534377"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594111" y="129889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160468</xdr:rowOff>
    </xdr:from>
    <xdr:to>
      <xdr:col>36</xdr:col>
      <xdr:colOff>165100</xdr:colOff>
      <xdr:row>78</xdr:row>
      <xdr:rowOff>90618</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921500" y="1336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81745</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705111" y="13454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93</xdr:row>
      <xdr:rowOff>16339</xdr:rowOff>
    </xdr:from>
    <xdr:to>
      <xdr:col>54</xdr:col>
      <xdr:colOff>189865</xdr:colOff>
      <xdr:row>98</xdr:row>
      <xdr:rowOff>89925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961189"/>
          <a:ext cx="1270" cy="930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93752</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6895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89925</xdr:rowOff>
    </xdr:from>
    <xdr:to>
      <xdr:col>55</xdr:col>
      <xdr:colOff>88900</xdr:colOff>
      <xdr:row>98</xdr:row>
      <xdr:rowOff>89925</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6892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134466</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736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428,964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93</xdr:row>
      <xdr:rowOff>16339</xdr:rowOff>
    </xdr:from>
    <xdr:to>
      <xdr:col>55</xdr:col>
      <xdr:colOff>88900</xdr:colOff>
      <xdr:row>93</xdr:row>
      <xdr:rowOff>16339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961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79177</xdr:rowOff>
    </xdr:from>
    <xdr:to>
      <xdr:col>55</xdr:col>
      <xdr:colOff>0</xdr:colOff>
      <xdr:row>95</xdr:row>
      <xdr:rowOff>128265</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9639300" y="16366927"/>
          <a:ext cx="838200" cy="4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53559</xdr:rowOff>
    </xdr:from>
    <xdr:ext cx="534377"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842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75132</xdr:rowOff>
    </xdr:from>
    <xdr:to>
      <xdr:col>55</xdr:col>
      <xdr:colOff>50800</xdr:colOff>
      <xdr:row>98</xdr:row>
      <xdr:rowOff>5282</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05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79177</xdr:rowOff>
    </xdr:from>
    <xdr:to>
      <xdr:col>50</xdr:col>
      <xdr:colOff>114300</xdr:colOff>
      <xdr:row>95</xdr:row>
      <xdr:rowOff>97349</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8750300" y="16366927"/>
          <a:ext cx="889000" cy="18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99368</xdr:rowOff>
    </xdr:from>
    <xdr:to>
      <xdr:col>50</xdr:col>
      <xdr:colOff>165100</xdr:colOff>
      <xdr:row>98</xdr:row>
      <xdr:rowOff>29518</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20645</xdr:rowOff>
    </xdr:from>
    <xdr:ext cx="534377"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72111" y="16822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97349</xdr:rowOff>
    </xdr:from>
    <xdr:to>
      <xdr:col>45</xdr:col>
      <xdr:colOff>177800</xdr:colOff>
      <xdr:row>95</xdr:row>
      <xdr:rowOff>168728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385099"/>
          <a:ext cx="889000" cy="7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105972</xdr:rowOff>
    </xdr:from>
    <xdr:to>
      <xdr:col>46</xdr:col>
      <xdr:colOff>38100</xdr:colOff>
      <xdr:row>98</xdr:row>
      <xdr:rowOff>36122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36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27249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83111" y="1682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90</xdr:row>
      <xdr:rowOff>78248</xdr:rowOff>
    </xdr:from>
    <xdr:to>
      <xdr:col>41</xdr:col>
      <xdr:colOff>50800</xdr:colOff>
      <xdr:row>95</xdr:row>
      <xdr:rowOff>168728</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6972300" y="15508748"/>
          <a:ext cx="889000" cy="947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92137</xdr:rowOff>
    </xdr:from>
    <xdr:to>
      <xdr:col>41</xdr:col>
      <xdr:colOff>101600</xdr:colOff>
      <xdr:row>98</xdr:row>
      <xdr:rowOff>22287</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22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13414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94111" y="16815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67517</xdr:rowOff>
    </xdr:from>
    <xdr:to>
      <xdr:col>36</xdr:col>
      <xdr:colOff>165100</xdr:colOff>
      <xdr:row>97</xdr:row>
      <xdr:rowOff>169117</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698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160244</xdr:rowOff>
    </xdr:from>
    <xdr:ext cx="534377"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05111" y="16790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77465</xdr:rowOff>
    </xdr:from>
    <xdr:to>
      <xdr:col>55</xdr:col>
      <xdr:colOff>50800</xdr:colOff>
      <xdr:row>96</xdr:row>
      <xdr:rowOff>7615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365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100342</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216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28377</xdr:rowOff>
    </xdr:from>
    <xdr:to>
      <xdr:col>50</xdr:col>
      <xdr:colOff>165100</xdr:colOff>
      <xdr:row>95</xdr:row>
      <xdr:rowOff>129977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316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93</xdr:row>
      <xdr:rowOff>146504</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0913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46549</xdr:rowOff>
    </xdr:from>
    <xdr:to>
      <xdr:col>46</xdr:col>
      <xdr:colOff>38100</xdr:colOff>
      <xdr:row>95</xdr:row>
      <xdr:rowOff>148149</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33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93</xdr:row>
      <xdr:rowOff>164676</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109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117928</xdr:rowOff>
    </xdr:from>
    <xdr:to>
      <xdr:col>41</xdr:col>
      <xdr:colOff>101600</xdr:colOff>
      <xdr:row>96</xdr:row>
      <xdr:rowOff>48078</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40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64605</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180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212,302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90</xdr:row>
      <xdr:rowOff>27448</xdr:rowOff>
    </xdr:from>
    <xdr:to>
      <xdr:col>36</xdr:col>
      <xdr:colOff>165100</xdr:colOff>
      <xdr:row>90</xdr:row>
      <xdr:rowOff>129048</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5457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88</xdr:row>
      <xdr:rowOff>145575</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5233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44450</xdr:rowOff>
    </xdr:from>
    <xdr:to>
      <xdr:col>89</xdr:col>
      <xdr:colOff>177800</xdr:colOff>
      <xdr:row>39</xdr:row>
      <xdr:rowOff>44450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73677</xdr:rowOff>
    </xdr:from>
    <xdr:ext cx="53129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914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a:extLst>
            <a:ext uri="{FF2B5EF4-FFF2-40B4-BE49-F238E27FC236}">
              <a16:creationId xmlns:a16="http://schemas.microsoft.com/office/drawing/2014/main" id="{00000000-0008-0000-07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109048</xdr:rowOff>
    </xdr:from>
    <xdr:to>
      <xdr:col>85</xdr:col>
      <xdr:colOff>126364</xdr:colOff>
      <xdr:row>39</xdr:row>
      <xdr:rowOff>90056</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6317595" y="5252548"/>
          <a:ext cx="1269" cy="152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93883</xdr:rowOff>
    </xdr:from>
    <xdr:ext cx="534377" cy="259045"/>
    <xdr:sp macro="" textlink="">
      <xdr:nvSpPr>
        <xdr:cNvPr id="516" name="消防費最小値テキスト">
          <a:extLst>
            <a:ext uri="{FF2B5EF4-FFF2-40B4-BE49-F238E27FC236}">
              <a16:creationId xmlns:a16="http://schemas.microsoft.com/office/drawing/2014/main" id="{00000000-0008-0000-0700-000004020000}"/>
            </a:ext>
          </a:extLst>
        </xdr:cNvPr>
        <xdr:cNvSpPr txBox="1"/>
      </xdr:nvSpPr>
      <xdr:spPr>
        <a:xfrm>
          <a:off x="16370300" y="6780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90056</xdr:rowOff>
    </xdr:from>
    <xdr:to>
      <xdr:col>86</xdr:col>
      <xdr:colOff>25400</xdr:colOff>
      <xdr:row>39</xdr:row>
      <xdr:rowOff>90056</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6230600" y="67766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55725</xdr:rowOff>
    </xdr:from>
    <xdr:ext cx="534377" cy="259045"/>
    <xdr:sp macro="" textlink="">
      <xdr:nvSpPr>
        <xdr:cNvPr id="518" name="消防費最大値テキスト">
          <a:extLst>
            <a:ext uri="{FF2B5EF4-FFF2-40B4-BE49-F238E27FC236}">
              <a16:creationId xmlns:a16="http://schemas.microsoft.com/office/drawing/2014/main" id="{00000000-0008-0000-0700-000006020000}"/>
            </a:ext>
          </a:extLst>
        </xdr:cNvPr>
        <xdr:cNvSpPr txBox="1"/>
      </xdr:nvSpPr>
      <xdr:spPr>
        <a:xfrm>
          <a:off x="16370300" y="5027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97,609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109048</xdr:rowOff>
    </xdr:from>
    <xdr:to>
      <xdr:col>86</xdr:col>
      <xdr:colOff>25400</xdr:colOff>
      <xdr:row>30</xdr:row>
      <xdr:rowOff>109048</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6230600" y="525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95980</xdr:rowOff>
    </xdr:from>
    <xdr:to>
      <xdr:col>85</xdr:col>
      <xdr:colOff>127000</xdr:colOff>
      <xdr:row>38</xdr:row>
      <xdr:rowOff>141662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5481300" y="6611080"/>
          <a:ext cx="838200" cy="4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40206</xdr:rowOff>
    </xdr:from>
    <xdr:ext cx="534377" cy="259045"/>
    <xdr:sp macro="" textlink="">
      <xdr:nvSpPr>
        <xdr:cNvPr id="521" name="消防費平均値テキスト">
          <a:extLst>
            <a:ext uri="{FF2B5EF4-FFF2-40B4-BE49-F238E27FC236}">
              <a16:creationId xmlns:a16="http://schemas.microsoft.com/office/drawing/2014/main" id="{00000000-0008-0000-0700-000009020000}"/>
            </a:ext>
          </a:extLst>
        </xdr:cNvPr>
        <xdr:cNvSpPr txBox="1"/>
      </xdr:nvSpPr>
      <xdr:spPr>
        <a:xfrm>
          <a:off x="16370300" y="6383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17329</xdr:rowOff>
    </xdr:from>
    <xdr:to>
      <xdr:col>85</xdr:col>
      <xdr:colOff>177800</xdr:colOff>
      <xdr:row>38</xdr:row>
      <xdr:rowOff>118929</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6268700" y="6532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35440</xdr:rowOff>
    </xdr:from>
    <xdr:to>
      <xdr:col>81</xdr:col>
      <xdr:colOff>50800</xdr:colOff>
      <xdr:row>38</xdr:row>
      <xdr:rowOff>141662</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4592300" y="6550540"/>
          <a:ext cx="889000" cy="106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15577</xdr:rowOff>
    </xdr:from>
    <xdr:to>
      <xdr:col>81</xdr:col>
      <xdr:colOff>101600</xdr:colOff>
      <xdr:row>38</xdr:row>
      <xdr:rowOff>117177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430500" y="653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133704</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14111" y="6305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35440</xdr:rowOff>
    </xdr:from>
    <xdr:to>
      <xdr:col>76</xdr:col>
      <xdr:colOff>114300</xdr:colOff>
      <xdr:row>38</xdr:row>
      <xdr:rowOff>115601</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3703300" y="6550540"/>
          <a:ext cx="889000" cy="80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132886</xdr:rowOff>
    </xdr:from>
    <xdr:to>
      <xdr:col>76</xdr:col>
      <xdr:colOff>165100</xdr:colOff>
      <xdr:row>38</xdr:row>
      <xdr:rowOff>63036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4541500" y="647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79563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325111" y="6251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115601</xdr:rowOff>
    </xdr:from>
    <xdr:to>
      <xdr:col>71</xdr:col>
      <xdr:colOff>177800</xdr:colOff>
      <xdr:row>38</xdr:row>
      <xdr:rowOff>154025</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2814300" y="6630701"/>
          <a:ext cx="889000" cy="38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156166</xdr:rowOff>
    </xdr:from>
    <xdr:to>
      <xdr:col>72</xdr:col>
      <xdr:colOff>38100</xdr:colOff>
      <xdr:row>38</xdr:row>
      <xdr:rowOff>86316</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3652500" y="6499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102843</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436111" y="627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70097</xdr:rowOff>
    </xdr:from>
    <xdr:to>
      <xdr:col>67</xdr:col>
      <xdr:colOff>101600</xdr:colOff>
      <xdr:row>39</xdr:row>
      <xdr:rowOff>247</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763500" y="658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16775</xdr:rowOff>
    </xdr:from>
    <xdr:ext cx="534377"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547111" y="6360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45180</xdr:rowOff>
    </xdr:from>
    <xdr:to>
      <xdr:col>85</xdr:col>
      <xdr:colOff>177800</xdr:colOff>
      <xdr:row>38</xdr:row>
      <xdr:rowOff>146780</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6268700" y="65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23607</xdr:rowOff>
    </xdr:from>
    <xdr:ext cx="534377" cy="259045"/>
    <xdr:sp macro="" textlink="">
      <xdr:nvSpPr>
        <xdr:cNvPr id="540" name="消防費該当値テキスト">
          <a:extLst>
            <a:ext uri="{FF2B5EF4-FFF2-40B4-BE49-F238E27FC236}">
              <a16:creationId xmlns:a16="http://schemas.microsoft.com/office/drawing/2014/main" id="{00000000-0008-0000-0700-00001C020000}"/>
            </a:ext>
          </a:extLst>
        </xdr:cNvPr>
        <xdr:cNvSpPr txBox="1"/>
      </xdr:nvSpPr>
      <xdr:spPr>
        <a:xfrm>
          <a:off x="16370300" y="6538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90862</xdr:rowOff>
    </xdr:from>
    <xdr:to>
      <xdr:col>81</xdr:col>
      <xdr:colOff>101600</xdr:colOff>
      <xdr:row>39</xdr:row>
      <xdr:rowOff>21012</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430500" y="6605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12139</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5214111" y="6698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156089</xdr:rowOff>
    </xdr:from>
    <xdr:to>
      <xdr:col>76</xdr:col>
      <xdr:colOff>165100</xdr:colOff>
      <xdr:row>38</xdr:row>
      <xdr:rowOff>86240</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41500" y="649973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77367</xdr:rowOff>
    </xdr:from>
    <xdr:ext cx="534377"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25111" y="6592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64801</xdr:rowOff>
    </xdr:from>
    <xdr:to>
      <xdr:col>72</xdr:col>
      <xdr:colOff>38100</xdr:colOff>
      <xdr:row>38</xdr:row>
      <xdr:rowOff>166401</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52500" y="657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157528</xdr:rowOff>
    </xdr:from>
    <xdr:ext cx="534377"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36111" y="6672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103225</xdr:rowOff>
    </xdr:from>
    <xdr:to>
      <xdr:col>67</xdr:col>
      <xdr:colOff>101600</xdr:colOff>
      <xdr:row>39</xdr:row>
      <xdr:rowOff>33375</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763500" y="6618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24502</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547111" y="6711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157330</xdr:rowOff>
    </xdr:from>
    <xdr:to>
      <xdr:col>85</xdr:col>
      <xdr:colOff>126364</xdr:colOff>
      <xdr:row>57</xdr:row>
      <xdr:rowOff>121727</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901280"/>
          <a:ext cx="1269" cy="9930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125554</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9898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121727</xdr:rowOff>
    </xdr:from>
    <xdr:to>
      <xdr:col>86</xdr:col>
      <xdr:colOff>25400</xdr:colOff>
      <xdr:row>57</xdr:row>
      <xdr:rowOff>121727</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989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104007</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676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258,644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157330</xdr:rowOff>
    </xdr:from>
    <xdr:to>
      <xdr:col>86</xdr:col>
      <xdr:colOff>25400</xdr:colOff>
      <xdr:row>51</xdr:row>
      <xdr:rowOff>157330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901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75939</xdr:rowOff>
    </xdr:from>
    <xdr:to>
      <xdr:col>85</xdr:col>
      <xdr:colOff>127000</xdr:colOff>
      <xdr:row>57</xdr:row>
      <xdr:rowOff>19735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5481300" y="9677139"/>
          <a:ext cx="838200" cy="115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72503</xdr:rowOff>
    </xdr:from>
    <xdr:ext cx="534377"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6737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94076</xdr:rowOff>
    </xdr:from>
    <xdr:to>
      <xdr:col>85</xdr:col>
      <xdr:colOff>177800</xdr:colOff>
      <xdr:row>57</xdr:row>
      <xdr:rowOff>24226</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695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102278</xdr:rowOff>
    </xdr:from>
    <xdr:to>
      <xdr:col>81</xdr:col>
      <xdr:colOff>50800</xdr:colOff>
      <xdr:row>57</xdr:row>
      <xdr:rowOff>19735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4592300" y="9532028"/>
          <a:ext cx="889000" cy="260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123610</xdr:rowOff>
    </xdr:from>
    <xdr:to>
      <xdr:col>81</xdr:col>
      <xdr:colOff>101600</xdr:colOff>
      <xdr:row>57</xdr:row>
      <xdr:rowOff>53760</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724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70287</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9500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102278</xdr:rowOff>
    </xdr:from>
    <xdr:to>
      <xdr:col>76</xdr:col>
      <xdr:colOff>114300</xdr:colOff>
      <xdr:row>56</xdr:row>
      <xdr:rowOff>40145</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3703300" y="9532028"/>
          <a:ext cx="889000" cy="109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102580</xdr:rowOff>
    </xdr:from>
    <xdr:to>
      <xdr:col>76</xdr:col>
      <xdr:colOff>165100</xdr:colOff>
      <xdr:row>57</xdr:row>
      <xdr:rowOff>32730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70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23857</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79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40145</xdr:rowOff>
    </xdr:from>
    <xdr:to>
      <xdr:col>71</xdr:col>
      <xdr:colOff>177800</xdr:colOff>
      <xdr:row>57</xdr:row>
      <xdr:rowOff>61610</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2814300" y="9641345"/>
          <a:ext cx="889000" cy="192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149314</xdr:rowOff>
    </xdr:from>
    <xdr:to>
      <xdr:col>72</xdr:col>
      <xdr:colOff>38100</xdr:colOff>
      <xdr:row>57</xdr:row>
      <xdr:rowOff>79464</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7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70591</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9843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150151</xdr:rowOff>
    </xdr:from>
    <xdr:to>
      <xdr:col>67</xdr:col>
      <xdr:colOff>101600</xdr:colOff>
      <xdr:row>57</xdr:row>
      <xdr:rowOff>80301</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7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96828</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9526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25139</xdr:rowOff>
    </xdr:from>
    <xdr:to>
      <xdr:col>85</xdr:col>
      <xdr:colOff>177800</xdr:colOff>
      <xdr:row>56</xdr:row>
      <xdr:rowOff>126739</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62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48016</xdr:rowOff>
    </xdr:from>
    <xdr:ext cx="534377"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477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140385</xdr:rowOff>
    </xdr:from>
    <xdr:to>
      <xdr:col>81</xdr:col>
      <xdr:colOff>101600</xdr:colOff>
      <xdr:row>57</xdr:row>
      <xdr:rowOff>70535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974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61662</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9834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51478</xdr:rowOff>
    </xdr:from>
    <xdr:to>
      <xdr:col>76</xdr:col>
      <xdr:colOff>165100</xdr:colOff>
      <xdr:row>55</xdr:row>
      <xdr:rowOff>153078</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948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53</xdr:row>
      <xdr:rowOff>169605</xdr:rowOff>
    </xdr:from>
    <xdr:ext cx="59901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292795" y="9256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160795</xdr:rowOff>
    </xdr:from>
    <xdr:to>
      <xdr:col>72</xdr:col>
      <xdr:colOff>38100</xdr:colOff>
      <xdr:row>56</xdr:row>
      <xdr:rowOff>90945</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959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107472</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936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10810</xdr:rowOff>
    </xdr:from>
    <xdr:to>
      <xdr:col>67</xdr:col>
      <xdr:colOff>101600</xdr:colOff>
      <xdr:row>57</xdr:row>
      <xdr:rowOff>112410</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78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103537</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987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103816</xdr:rowOff>
    </xdr:from>
    <xdr:to>
      <xdr:col>85</xdr:col>
      <xdr:colOff>126364</xdr:colOff>
      <xdr:row>79</xdr:row>
      <xdr:rowOff>98879</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105316"/>
          <a:ext cx="1269" cy="1538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121149</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66569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50493</xdr:rowOff>
    </xdr:from>
    <xdr:ext cx="599010"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1880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470,988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103816</xdr:rowOff>
    </xdr:from>
    <xdr:to>
      <xdr:col>86</xdr:col>
      <xdr:colOff>25400</xdr:colOff>
      <xdr:row>70</xdr:row>
      <xdr:rowOff>103816</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105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102436</xdr:rowOff>
    </xdr:from>
    <xdr:to>
      <xdr:col>85</xdr:col>
      <xdr:colOff>127000</xdr:colOff>
      <xdr:row>79</xdr:row>
      <xdr:rowOff>3</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475536"/>
          <a:ext cx="838200" cy="6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165599</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5386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15722</xdr:rowOff>
    </xdr:from>
    <xdr:to>
      <xdr:col>85</xdr:col>
      <xdr:colOff>177800</xdr:colOff>
      <xdr:row>79</xdr:row>
      <xdr:rowOff>117322</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56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102436</xdr:rowOff>
    </xdr:from>
    <xdr:to>
      <xdr:col>81</xdr:col>
      <xdr:colOff>50800</xdr:colOff>
      <xdr:row>78</xdr:row>
      <xdr:rowOff>132829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4592300" y="13475536"/>
          <a:ext cx="889000" cy="30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17424</xdr:rowOff>
    </xdr:from>
    <xdr:to>
      <xdr:col>81</xdr:col>
      <xdr:colOff>101600</xdr:colOff>
      <xdr:row>79</xdr:row>
      <xdr:rowOff>119024</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561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110151</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46428" y="13654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132829</xdr:rowOff>
    </xdr:from>
    <xdr:to>
      <xdr:col>76</xdr:col>
      <xdr:colOff>114300</xdr:colOff>
      <xdr:row>79</xdr:row>
      <xdr:rowOff>39377</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3703300" y="13505929"/>
          <a:ext cx="889000" cy="77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168351</xdr:rowOff>
    </xdr:from>
    <xdr:to>
      <xdr:col>76</xdr:col>
      <xdr:colOff>165100</xdr:colOff>
      <xdr:row>79</xdr:row>
      <xdr:rowOff>98501</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541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89628</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25111" y="1363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130480</xdr:rowOff>
    </xdr:from>
    <xdr:to>
      <xdr:col>71</xdr:col>
      <xdr:colOff>177800</xdr:colOff>
      <xdr:row>79</xdr:row>
      <xdr:rowOff>39377</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160680"/>
          <a:ext cx="889000" cy="4232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3907</xdr:rowOff>
    </xdr:from>
    <xdr:to>
      <xdr:col>72</xdr:col>
      <xdr:colOff>38100</xdr:colOff>
      <xdr:row>79</xdr:row>
      <xdr:rowOff>105507</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548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96634</xdr:rowOff>
    </xdr:from>
    <xdr:ext cx="534377"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36111" y="13641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17864</xdr:rowOff>
    </xdr:from>
    <xdr:to>
      <xdr:col>67</xdr:col>
      <xdr:colOff>101600</xdr:colOff>
      <xdr:row>79</xdr:row>
      <xdr:rowOff>119464</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5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110591</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579428" y="13655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120653</xdr:rowOff>
    </xdr:from>
    <xdr:to>
      <xdr:col>85</xdr:col>
      <xdr:colOff>177800</xdr:colOff>
      <xdr:row>79</xdr:row>
      <xdr:rowOff>50803</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493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80030</xdr:rowOff>
    </xdr:from>
    <xdr:ext cx="534377"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281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51636</xdr:rowOff>
    </xdr:from>
    <xdr:to>
      <xdr:col>81</xdr:col>
      <xdr:colOff>101600</xdr:colOff>
      <xdr:row>78</xdr:row>
      <xdr:rowOff>153236</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424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169763</xdr:rowOff>
    </xdr:from>
    <xdr:ext cx="534377"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14111" y="13199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82029</xdr:rowOff>
    </xdr:from>
    <xdr:to>
      <xdr:col>76</xdr:col>
      <xdr:colOff>165100</xdr:colOff>
      <xdr:row>79</xdr:row>
      <xdr:rowOff>12179</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45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28706</xdr:rowOff>
    </xdr:from>
    <xdr:ext cx="534377"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325111" y="13230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160027</xdr:rowOff>
    </xdr:from>
    <xdr:to>
      <xdr:col>72</xdr:col>
      <xdr:colOff>38100</xdr:colOff>
      <xdr:row>79</xdr:row>
      <xdr:rowOff>90177</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533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106704</xdr:rowOff>
    </xdr:from>
    <xdr:ext cx="534377"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436111" y="13308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79680</xdr:rowOff>
    </xdr:from>
    <xdr:to>
      <xdr:col>67</xdr:col>
      <xdr:colOff>101600</xdr:colOff>
      <xdr:row>77</xdr:row>
      <xdr:rowOff>9830</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10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26358</xdr:rowOff>
    </xdr:from>
    <xdr:ext cx="599010"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514795" y="12885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166210</xdr:rowOff>
    </xdr:from>
    <xdr:to>
      <xdr:col>85</xdr:col>
      <xdr:colOff>126364</xdr:colOff>
      <xdr:row>98</xdr:row>
      <xdr:rowOff>75113</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425260"/>
          <a:ext cx="1269" cy="1451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78940</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881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75113</xdr:rowOff>
    </xdr:from>
    <xdr:to>
      <xdr:col>86</xdr:col>
      <xdr:colOff>25400</xdr:colOff>
      <xdr:row>98</xdr:row>
      <xdr:rowOff>75113</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877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112887</xdr:rowOff>
    </xdr:from>
    <xdr:ext cx="599010"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2004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209,021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166210</xdr:rowOff>
    </xdr:from>
    <xdr:to>
      <xdr:col>86</xdr:col>
      <xdr:colOff>25400</xdr:colOff>
      <xdr:row>89</xdr:row>
      <xdr:rowOff>166210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425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92</xdr:row>
      <xdr:rowOff>30071</xdr:rowOff>
    </xdr:from>
    <xdr:to>
      <xdr:col>85</xdr:col>
      <xdr:colOff>127000</xdr:colOff>
      <xdr:row>97</xdr:row>
      <xdr:rowOff>12004</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5481300" y="15803471"/>
          <a:ext cx="838200" cy="839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157723</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4454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7846</xdr:rowOff>
    </xdr:from>
    <xdr:to>
      <xdr:col>85</xdr:col>
      <xdr:colOff>177800</xdr:colOff>
      <xdr:row>96</xdr:row>
      <xdr:rowOff>109446</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46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12004</xdr:rowOff>
    </xdr:from>
    <xdr:to>
      <xdr:col>81</xdr:col>
      <xdr:colOff>50800</xdr:colOff>
      <xdr:row>97</xdr:row>
      <xdr:rowOff>27595</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4592300" y="16642654"/>
          <a:ext cx="889000" cy="15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25944</xdr:rowOff>
    </xdr:from>
    <xdr:to>
      <xdr:col>81</xdr:col>
      <xdr:colOff>101600</xdr:colOff>
      <xdr:row>96</xdr:row>
      <xdr:rowOff>127544</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485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144071</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260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27595</xdr:rowOff>
    </xdr:from>
    <xdr:to>
      <xdr:col>76</xdr:col>
      <xdr:colOff>114300</xdr:colOff>
      <xdr:row>97</xdr:row>
      <xdr:rowOff>33271</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6658245"/>
          <a:ext cx="889000" cy="5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61757</xdr:rowOff>
    </xdr:from>
    <xdr:to>
      <xdr:col>76</xdr:col>
      <xdr:colOff>165100</xdr:colOff>
      <xdr:row>96</xdr:row>
      <xdr:rowOff>163357</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520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8434</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296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33271</xdr:rowOff>
    </xdr:from>
    <xdr:to>
      <xdr:col>71</xdr:col>
      <xdr:colOff>177800</xdr:colOff>
      <xdr:row>97</xdr:row>
      <xdr:rowOff>45838</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14300" y="16663921"/>
          <a:ext cx="889000" cy="12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49642</xdr:rowOff>
    </xdr:from>
    <xdr:to>
      <xdr:col>72</xdr:col>
      <xdr:colOff>38100</xdr:colOff>
      <xdr:row>96</xdr:row>
      <xdr:rowOff>151242</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508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167769</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284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77538</xdr:rowOff>
    </xdr:from>
    <xdr:to>
      <xdr:col>67</xdr:col>
      <xdr:colOff>101600</xdr:colOff>
      <xdr:row>97</xdr:row>
      <xdr:rowOff>7688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536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24215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311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150721</xdr:rowOff>
    </xdr:from>
    <xdr:to>
      <xdr:col>85</xdr:col>
      <xdr:colOff>177800</xdr:colOff>
      <xdr:row>92</xdr:row>
      <xdr:rowOff>80871</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5752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91</xdr:row>
      <xdr:rowOff>2148</xdr:rowOff>
    </xdr:from>
    <xdr:ext cx="599010"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56040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159,387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132654</xdr:rowOff>
    </xdr:from>
    <xdr:to>
      <xdr:col>81</xdr:col>
      <xdr:colOff>101600</xdr:colOff>
      <xdr:row>97</xdr:row>
      <xdr:rowOff>62804</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6591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53931</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6684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148245</xdr:rowOff>
    </xdr:from>
    <xdr:to>
      <xdr:col>76</xdr:col>
      <xdr:colOff>165100</xdr:colOff>
      <xdr:row>97</xdr:row>
      <xdr:rowOff>78395</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6607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69522</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6700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153921</xdr:rowOff>
    </xdr:from>
    <xdr:to>
      <xdr:col>72</xdr:col>
      <xdr:colOff>38100</xdr:colOff>
      <xdr:row>97</xdr:row>
      <xdr:rowOff>84071</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6613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75198</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6705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166488</xdr:rowOff>
    </xdr:from>
    <xdr:to>
      <xdr:col>67</xdr:col>
      <xdr:colOff>101600</xdr:colOff>
      <xdr:row>97</xdr:row>
      <xdr:rowOff>96638</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662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87765</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6718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25629</xdr:rowOff>
    </xdr:from>
    <xdr:to>
      <xdr:col>116</xdr:col>
      <xdr:colOff>62864</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340579"/>
          <a:ext cx="1269" cy="13142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171421</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865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143756</xdr:rowOff>
    </xdr:from>
    <xdr:ext cx="534377"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115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57,490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25629</xdr:rowOff>
    </xdr:from>
    <xdr:to>
      <xdr:col>116</xdr:col>
      <xdr:colOff>152400</xdr:colOff>
      <xdr:row>31</xdr:row>
      <xdr:rowOff>25629</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340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88871</xdr:rowOff>
    </xdr:from>
    <xdr:ext cx="469744"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325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65994</xdr:rowOff>
    </xdr:from>
    <xdr:to>
      <xdr:col>116</xdr:col>
      <xdr:colOff>114300</xdr:colOff>
      <xdr:row>38</xdr:row>
      <xdr:rowOff>167594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8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71275</xdr:rowOff>
    </xdr:from>
    <xdr:to>
      <xdr:col>112</xdr:col>
      <xdr:colOff>38100</xdr:colOff>
      <xdr:row>39</xdr:row>
      <xdr:rowOff>1425</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58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17952</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34017" y="63616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82842</xdr:rowOff>
    </xdr:from>
    <xdr:to>
      <xdr:col>107</xdr:col>
      <xdr:colOff>101600</xdr:colOff>
      <xdr:row>39</xdr:row>
      <xdr:rowOff>12992</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597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29519</xdr:rowOff>
    </xdr:from>
    <xdr:ext cx="378565"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45017" y="63731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88878</xdr:rowOff>
    </xdr:from>
    <xdr:to>
      <xdr:col>102</xdr:col>
      <xdr:colOff>165100</xdr:colOff>
      <xdr:row>39</xdr:row>
      <xdr:rowOff>19028</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603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37</xdr:row>
      <xdr:rowOff>35554</xdr:rowOff>
    </xdr:from>
    <xdr:ext cx="249299"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420650" y="637920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88878</xdr:rowOff>
    </xdr:from>
    <xdr:to>
      <xdr:col>98</xdr:col>
      <xdr:colOff>38100</xdr:colOff>
      <xdr:row>39</xdr:row>
      <xdr:rowOff>19028</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603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37</xdr:row>
      <xdr:rowOff>35554</xdr:rowOff>
    </xdr:from>
    <xdr:ext cx="249299"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531650" y="637920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44421</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595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公債費については、住民一人当たり</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159,387</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円で前年度、類似団体と比較し、飛躍的に上昇しているが、要因は</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公営住宅建設事業債の</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一括</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繰上償還に</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よる</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ものとなっている。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民生費については、</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住民一人当たり</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184,843</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円で前年度</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対比で</a:t>
          </a:r>
          <a:r>
            <a:rPr kumimoji="0"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33</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％の減となっており、</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新型コロナウイルス感染症に関連する臨時特別給付金事業や、復興交付金（津波被災住宅再建支援分）返還事業等</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の減額</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が主な要因となっている。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類似団体内順位で上位となっている、農林水産業費・土木費</a:t>
          </a:r>
          <a:r>
            <a:rPr kumimoji="0"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については</a:t>
          </a:r>
          <a:r>
            <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、東日本大震災に関連する復旧・復興事業によって金額が大きくなっている。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R4</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年度については、普通交付税における臨時経済対策費の交付や、</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福島県沖地震に係る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特別交付税</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の交付による</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影響で実質単年度収支は黒字となっている。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また</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、財政調整基金についても上昇しているが、</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次年度以降に清算の予定となっている国県補助金や震災復興特別交付税等の清算積戻金の一時的な積み上がりによるものとなっている。</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宮城県山元町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東日本大震災</a:t>
          </a:r>
          <a:r>
            <a:rPr kumimoji="1" lang="ja-JP" altLang="en-US"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以降、復興事業等の</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影響により予算規模が大きく変わっているが、連結実質赤字比率は</a:t>
          </a:r>
          <a:r>
            <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0</a:t>
          </a: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％を維持しており、健全な財政状況となっている。</a:t>
          </a:r>
          <a:endParaRPr kumimoji="0"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3_&#20225;&#30011;&#36001;&#25919;&#35506;\&#12304;&#36001;&#25919;&#29677;&#12305;\&#36001;&#25919;&#29366;&#27841;&#36039;&#26009;&#38598;\&#12304;&#36001;&#25919;&#29366;&#27841;&#36039;&#26009;&#38598;&#12305;_043621_&#23665;&#20803;&#30010;_2022\03_&#22238;&#31572;\&#12304;&#36001;&#25919;&#29366;&#27841;&#36039;&#26009;&#38598;&#12305;_043621_&#23665;&#20803;&#30010;_2022.xlsx" TargetMode="External"/><Relationship Id="rId1" Type="http://schemas.openxmlformats.org/officeDocument/2006/relationships/externalLinkPath" Target="&#12304;&#36001;&#25919;&#29366;&#27841;&#36039;&#26009;&#38598;&#12305;_043621_&#23665;&#20803;&#30010;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1">
          <cell r="B71" t="str">
            <v>R02</v>
          </cell>
          <cell r="C71" t="str">
            <v>R03</v>
          </cell>
          <cell r="D71" t="str">
            <v>R04</v>
          </cell>
        </row>
        <row r="72">
          <cell r="A72" t="str">
            <v>財政調整基金</v>
          </cell>
          <cell r="B72">
            <v>3088</v>
          </cell>
          <cell r="C72">
            <v>4523</v>
          </cell>
          <cell r="D72">
            <v>4861</v>
          </cell>
        </row>
        <row r="73">
          <cell r="A73" t="str">
            <v>減債基金</v>
          </cell>
          <cell r="B73">
            <v>521</v>
          </cell>
          <cell r="C73">
            <v>521</v>
          </cell>
          <cell r="D73">
            <v>521</v>
          </cell>
        </row>
        <row r="74">
          <cell r="A74" t="str">
            <v>その他特定目的基金</v>
          </cell>
          <cell r="B74">
            <v>5890</v>
          </cell>
          <cell r="C74">
            <v>4063</v>
          </cell>
          <cell r="D74">
            <v>2774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74" customWidth="1"/>
    <col min="12" max="12" width="2.25" style="174" customWidth="1"/>
    <col min="13" max="17" width="2.375" style="174" customWidth="1"/>
    <col min="18" max="119" width="2.125" style="174" customWidth="1"/>
    <col min="120" max="16384" width="0" style="174" hidden="1"/>
  </cols>
  <sheetData>
    <row r="1" spans="1:119" ht="33" customHeight="1" x14ac:dyDescent="0.15">
      <c r="B1" s="366" t="s">
        <v>82</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75"/>
      <c r="DK1" s="175"/>
      <c r="DL1" s="175"/>
      <c r="DM1" s="175"/>
      <c r="DN1" s="175"/>
      <c r="DO1" s="175"/>
    </row>
    <row r="2" spans="1:119" ht="24.75" thickBot="1" x14ac:dyDescent="0.2">
      <c r="B2" s="176" t="s">
        <v>83</v>
      </c>
      <c r="C2" s="176"/>
      <c r="D2" s="177"/>
    </row>
    <row r="3" spans="1:119" ht="18.75" customHeight="1" thickBot="1" x14ac:dyDescent="0.2">
      <c r="A3" s="175"/>
      <c r="B3" s="367" t="s">
        <v>84</v>
      </c>
      <c r="C3" s="368"/>
      <c r="D3" s="368"/>
      <c r="E3" s="369"/>
      <c r="F3" s="369"/>
      <c r="G3" s="369"/>
      <c r="H3" s="369"/>
      <c r="I3" s="369"/>
      <c r="J3" s="369"/>
      <c r="K3" s="369"/>
      <c r="L3" s="369" t="s">
        <v>85</v>
      </c>
      <c r="M3" s="369"/>
      <c r="N3" s="369"/>
      <c r="O3" s="369"/>
      <c r="P3" s="369"/>
      <c r="Q3" s="369"/>
      <c r="R3" s="376"/>
      <c r="S3" s="376"/>
      <c r="T3" s="376"/>
      <c r="U3" s="376"/>
      <c r="V3" s="377"/>
      <c r="W3" s="351" t="s">
        <v>86</v>
      </c>
      <c r="X3" s="352"/>
      <c r="Y3" s="352"/>
      <c r="Z3" s="352"/>
      <c r="AA3" s="352"/>
      <c r="AB3" s="368"/>
      <c r="AC3" s="376" t="s">
        <v>87</v>
      </c>
      <c r="AD3" s="352"/>
      <c r="AE3" s="352"/>
      <c r="AF3" s="352"/>
      <c r="AG3" s="352"/>
      <c r="AH3" s="352"/>
      <c r="AI3" s="352"/>
      <c r="AJ3" s="352"/>
      <c r="AK3" s="352"/>
      <c r="AL3" s="353"/>
      <c r="AM3" s="351" t="s">
        <v>88</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89</v>
      </c>
      <c r="BO3" s="352"/>
      <c r="BP3" s="352"/>
      <c r="BQ3" s="352"/>
      <c r="BR3" s="352"/>
      <c r="BS3" s="352"/>
      <c r="BT3" s="352"/>
      <c r="BU3" s="353"/>
      <c r="BV3" s="351" t="s">
        <v>90</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91</v>
      </c>
      <c r="CU3" s="352"/>
      <c r="CV3" s="352"/>
      <c r="CW3" s="352"/>
      <c r="CX3" s="352"/>
      <c r="CY3" s="352"/>
      <c r="CZ3" s="352"/>
      <c r="DA3" s="353"/>
      <c r="DB3" s="351" t="s">
        <v>92</v>
      </c>
      <c r="DC3" s="352"/>
      <c r="DD3" s="352"/>
      <c r="DE3" s="352"/>
      <c r="DF3" s="352"/>
      <c r="DG3" s="352"/>
      <c r="DH3" s="352"/>
      <c r="DI3" s="353"/>
    </row>
    <row r="4" spans="1:119" ht="18.75" customHeight="1" x14ac:dyDescent="0.15">
      <c r="A4" s="175"/>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93</v>
      </c>
      <c r="AZ4" s="355"/>
      <c r="BA4" s="355"/>
      <c r="BB4" s="355"/>
      <c r="BC4" s="355"/>
      <c r="BD4" s="355"/>
      <c r="BE4" s="355"/>
      <c r="BF4" s="355"/>
      <c r="BG4" s="355"/>
      <c r="BH4" s="355"/>
      <c r="BI4" s="355"/>
      <c r="BJ4" s="355"/>
      <c r="BK4" s="355"/>
      <c r="BL4" s="355"/>
      <c r="BM4" s="356"/>
      <c r="BN4" s="357">
        <v>12381836</v>
      </c>
      <c r="BO4" s="358"/>
      <c r="BP4" s="358"/>
      <c r="BQ4" s="358"/>
      <c r="BR4" s="358"/>
      <c r="BS4" s="358"/>
      <c r="BT4" s="358"/>
      <c r="BU4" s="359"/>
      <c r="BV4" s="357">
        <v>14548900</v>
      </c>
      <c r="BW4" s="358"/>
      <c r="BX4" s="358"/>
      <c r="BY4" s="358"/>
      <c r="BZ4" s="358"/>
      <c r="CA4" s="358"/>
      <c r="CB4" s="358"/>
      <c r="CC4" s="359"/>
      <c r="CD4" s="360" t="s">
        <v>94</v>
      </c>
      <c r="CE4" s="361"/>
      <c r="CF4" s="361"/>
      <c r="CG4" s="361"/>
      <c r="CH4" s="361"/>
      <c r="CI4" s="361"/>
      <c r="CJ4" s="361"/>
      <c r="CK4" s="361"/>
      <c r="CL4" s="361"/>
      <c r="CM4" s="361"/>
      <c r="CN4" s="361"/>
      <c r="CO4" s="361"/>
      <c r="CP4" s="361"/>
      <c r="CQ4" s="361"/>
      <c r="CR4" s="361"/>
      <c r="CS4" s="362"/>
      <c r="CT4" s="363">
        <v>12.1</v>
      </c>
      <c r="CU4" s="364"/>
      <c r="CV4" s="364"/>
      <c r="CW4" s="364"/>
      <c r="CX4" s="364"/>
      <c r="CY4" s="364"/>
      <c r="CZ4" s="364"/>
      <c r="DA4" s="365"/>
      <c r="DB4" s="363">
        <v>11.2</v>
      </c>
      <c r="DC4" s="364"/>
      <c r="DD4" s="364"/>
      <c r="DE4" s="364"/>
      <c r="DF4" s="364"/>
      <c r="DG4" s="364"/>
      <c r="DH4" s="364"/>
      <c r="DI4" s="365"/>
    </row>
    <row r="5" spans="1:119" ht="18.75" customHeight="1" x14ac:dyDescent="0.15">
      <c r="A5" s="175"/>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95</v>
      </c>
      <c r="AN5" s="424"/>
      <c r="AO5" s="424"/>
      <c r="AP5" s="424"/>
      <c r="AQ5" s="424"/>
      <c r="AR5" s="424"/>
      <c r="AS5" s="424"/>
      <c r="AT5" s="425"/>
      <c r="AU5" s="426" t="s">
        <v>96</v>
      </c>
      <c r="AV5" s="427"/>
      <c r="AW5" s="427"/>
      <c r="AX5" s="427"/>
      <c r="AY5" s="428" t="s">
        <v>97</v>
      </c>
      <c r="AZ5" s="429"/>
      <c r="BA5" s="429"/>
      <c r="BB5" s="429"/>
      <c r="BC5" s="429"/>
      <c r="BD5" s="429"/>
      <c r="BE5" s="429"/>
      <c r="BF5" s="429"/>
      <c r="BG5" s="429"/>
      <c r="BH5" s="429"/>
      <c r="BI5" s="429"/>
      <c r="BJ5" s="429"/>
      <c r="BK5" s="429"/>
      <c r="BL5" s="429"/>
      <c r="BM5" s="430"/>
      <c r="BN5" s="394">
        <v>11710100</v>
      </c>
      <c r="BO5" s="395"/>
      <c r="BP5" s="395"/>
      <c r="BQ5" s="395"/>
      <c r="BR5" s="395"/>
      <c r="BS5" s="395"/>
      <c r="BT5" s="395"/>
      <c r="BU5" s="396"/>
      <c r="BV5" s="394">
        <v>12690010</v>
      </c>
      <c r="BW5" s="395"/>
      <c r="BX5" s="395"/>
      <c r="BY5" s="395"/>
      <c r="BZ5" s="395"/>
      <c r="CA5" s="395"/>
      <c r="CB5" s="395"/>
      <c r="CC5" s="396"/>
      <c r="CD5" s="397" t="s">
        <v>98</v>
      </c>
      <c r="CE5" s="398"/>
      <c r="CF5" s="398"/>
      <c r="CG5" s="398"/>
      <c r="CH5" s="398"/>
      <c r="CI5" s="398"/>
      <c r="CJ5" s="398"/>
      <c r="CK5" s="398"/>
      <c r="CL5" s="398"/>
      <c r="CM5" s="398"/>
      <c r="CN5" s="398"/>
      <c r="CO5" s="398"/>
      <c r="CP5" s="398"/>
      <c r="CQ5" s="398"/>
      <c r="CR5" s="398"/>
      <c r="CS5" s="399"/>
      <c r="CT5" s="391">
        <v>89.8</v>
      </c>
      <c r="CU5" s="392"/>
      <c r="CV5" s="392"/>
      <c r="CW5" s="392"/>
      <c r="CX5" s="392"/>
      <c r="CY5" s="392"/>
      <c r="CZ5" s="392"/>
      <c r="DA5" s="393"/>
      <c r="DB5" s="391">
        <v>85.6</v>
      </c>
      <c r="DC5" s="392"/>
      <c r="DD5" s="392"/>
      <c r="DE5" s="392"/>
      <c r="DF5" s="392"/>
      <c r="DG5" s="392"/>
      <c r="DH5" s="392"/>
      <c r="DI5" s="393"/>
    </row>
    <row r="6" spans="1:119" ht="18.75" customHeight="1" x14ac:dyDescent="0.15">
      <c r="A6" s="175"/>
      <c r="B6" s="400" t="s">
        <v>99</v>
      </c>
      <c r="C6" s="401"/>
      <c r="D6" s="401"/>
      <c r="E6" s="402"/>
      <c r="F6" s="402"/>
      <c r="G6" s="402"/>
      <c r="H6" s="402"/>
      <c r="I6" s="402"/>
      <c r="J6" s="402"/>
      <c r="K6" s="402"/>
      <c r="L6" s="402" t="s">
        <v>100</v>
      </c>
      <c r="M6" s="402"/>
      <c r="N6" s="402"/>
      <c r="O6" s="402"/>
      <c r="P6" s="402"/>
      <c r="Q6" s="402"/>
      <c r="R6" s="406"/>
      <c r="S6" s="406"/>
      <c r="T6" s="406"/>
      <c r="U6" s="406"/>
      <c r="V6" s="407"/>
      <c r="W6" s="410" t="s">
        <v>101</v>
      </c>
      <c r="X6" s="411"/>
      <c r="Y6" s="411"/>
      <c r="Z6" s="411"/>
      <c r="AA6" s="411"/>
      <c r="AB6" s="401"/>
      <c r="AC6" s="414" t="s">
        <v>102</v>
      </c>
      <c r="AD6" s="415"/>
      <c r="AE6" s="415"/>
      <c r="AF6" s="415"/>
      <c r="AG6" s="415"/>
      <c r="AH6" s="415"/>
      <c r="AI6" s="415"/>
      <c r="AJ6" s="415"/>
      <c r="AK6" s="415"/>
      <c r="AL6" s="416"/>
      <c r="AM6" s="423" t="s">
        <v>103</v>
      </c>
      <c r="AN6" s="424"/>
      <c r="AO6" s="424"/>
      <c r="AP6" s="424"/>
      <c r="AQ6" s="424"/>
      <c r="AR6" s="424"/>
      <c r="AS6" s="424"/>
      <c r="AT6" s="425"/>
      <c r="AU6" s="426" t="s">
        <v>96</v>
      </c>
      <c r="AV6" s="427"/>
      <c r="AW6" s="427"/>
      <c r="AX6" s="427"/>
      <c r="AY6" s="428" t="s">
        <v>104</v>
      </c>
      <c r="AZ6" s="429"/>
      <c r="BA6" s="429"/>
      <c r="BB6" s="429"/>
      <c r="BC6" s="429"/>
      <c r="BD6" s="429"/>
      <c r="BE6" s="429"/>
      <c r="BF6" s="429"/>
      <c r="BG6" s="429"/>
      <c r="BH6" s="429"/>
      <c r="BI6" s="429"/>
      <c r="BJ6" s="429"/>
      <c r="BK6" s="429"/>
      <c r="BL6" s="429"/>
      <c r="BM6" s="430"/>
      <c r="BN6" s="394">
        <v>671736</v>
      </c>
      <c r="BO6" s="395"/>
      <c r="BP6" s="395"/>
      <c r="BQ6" s="395"/>
      <c r="BR6" s="395"/>
      <c r="BS6" s="395"/>
      <c r="BT6" s="395"/>
      <c r="BU6" s="396"/>
      <c r="BV6" s="394">
        <v>1858890</v>
      </c>
      <c r="BW6" s="395"/>
      <c r="BX6" s="395"/>
      <c r="BY6" s="395"/>
      <c r="BZ6" s="395"/>
      <c r="CA6" s="395"/>
      <c r="CB6" s="395"/>
      <c r="CC6" s="396"/>
      <c r="CD6" s="397" t="s">
        <v>105</v>
      </c>
      <c r="CE6" s="398"/>
      <c r="CF6" s="398"/>
      <c r="CG6" s="398"/>
      <c r="CH6" s="398"/>
      <c r="CI6" s="398"/>
      <c r="CJ6" s="398"/>
      <c r="CK6" s="398"/>
      <c r="CL6" s="398"/>
      <c r="CM6" s="398"/>
      <c r="CN6" s="398"/>
      <c r="CO6" s="398"/>
      <c r="CP6" s="398"/>
      <c r="CQ6" s="398"/>
      <c r="CR6" s="398"/>
      <c r="CS6" s="399"/>
      <c r="CT6" s="431">
        <v>91</v>
      </c>
      <c r="CU6" s="432"/>
      <c r="CV6" s="432"/>
      <c r="CW6" s="432"/>
      <c r="CX6" s="432"/>
      <c r="CY6" s="432"/>
      <c r="CZ6" s="432"/>
      <c r="DA6" s="433"/>
      <c r="DB6" s="431">
        <v>89.5</v>
      </c>
      <c r="DC6" s="432"/>
      <c r="DD6" s="432"/>
      <c r="DE6" s="432"/>
      <c r="DF6" s="432"/>
      <c r="DG6" s="432"/>
      <c r="DH6" s="432"/>
      <c r="DI6" s="433"/>
    </row>
    <row r="7" spans="1:119" ht="18.75" customHeight="1" x14ac:dyDescent="0.15">
      <c r="A7" s="175"/>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106</v>
      </c>
      <c r="AN7" s="424"/>
      <c r="AO7" s="424"/>
      <c r="AP7" s="424"/>
      <c r="AQ7" s="424"/>
      <c r="AR7" s="424"/>
      <c r="AS7" s="424"/>
      <c r="AT7" s="425"/>
      <c r="AU7" s="426" t="s">
        <v>96</v>
      </c>
      <c r="AV7" s="427"/>
      <c r="AW7" s="427"/>
      <c r="AX7" s="427"/>
      <c r="AY7" s="428" t="s">
        <v>107</v>
      </c>
      <c r="AZ7" s="429"/>
      <c r="BA7" s="429"/>
      <c r="BB7" s="429"/>
      <c r="BC7" s="429"/>
      <c r="BD7" s="429"/>
      <c r="BE7" s="429"/>
      <c r="BF7" s="429"/>
      <c r="BG7" s="429"/>
      <c r="BH7" s="429"/>
      <c r="BI7" s="429"/>
      <c r="BJ7" s="429"/>
      <c r="BK7" s="429"/>
      <c r="BL7" s="429"/>
      <c r="BM7" s="430"/>
      <c r="BN7" s="394">
        <v>137559</v>
      </c>
      <c r="BO7" s="395"/>
      <c r="BP7" s="395"/>
      <c r="BQ7" s="395"/>
      <c r="BR7" s="395"/>
      <c r="BS7" s="395"/>
      <c r="BT7" s="395"/>
      <c r="BU7" s="396"/>
      <c r="BV7" s="394">
        <v>1366417</v>
      </c>
      <c r="BW7" s="395"/>
      <c r="BX7" s="395"/>
      <c r="BY7" s="395"/>
      <c r="BZ7" s="395"/>
      <c r="CA7" s="395"/>
      <c r="CB7" s="395"/>
      <c r="CC7" s="396"/>
      <c r="CD7" s="397" t="s">
        <v>108</v>
      </c>
      <c r="CE7" s="398"/>
      <c r="CF7" s="398"/>
      <c r="CG7" s="398"/>
      <c r="CH7" s="398"/>
      <c r="CI7" s="398"/>
      <c r="CJ7" s="398"/>
      <c r="CK7" s="398"/>
      <c r="CL7" s="398"/>
      <c r="CM7" s="398"/>
      <c r="CN7" s="398"/>
      <c r="CO7" s="398"/>
      <c r="CP7" s="398"/>
      <c r="CQ7" s="398"/>
      <c r="CR7" s="398"/>
      <c r="CS7" s="399"/>
      <c r="CT7" s="394">
        <v>4413970</v>
      </c>
      <c r="CU7" s="395"/>
      <c r="CV7" s="395"/>
      <c r="CW7" s="395"/>
      <c r="CX7" s="395"/>
      <c r="CY7" s="395"/>
      <c r="CZ7" s="395"/>
      <c r="DA7" s="396"/>
      <c r="DB7" s="394">
        <v>4411412</v>
      </c>
      <c r="DC7" s="395"/>
      <c r="DD7" s="395"/>
      <c r="DE7" s="395"/>
      <c r="DF7" s="395"/>
      <c r="DG7" s="395"/>
      <c r="DH7" s="395"/>
      <c r="DI7" s="396"/>
    </row>
    <row r="8" spans="1:119" ht="18.75" customHeight="1" thickBot="1" x14ac:dyDescent="0.2">
      <c r="A8" s="175"/>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109</v>
      </c>
      <c r="AN8" s="424"/>
      <c r="AO8" s="424"/>
      <c r="AP8" s="424"/>
      <c r="AQ8" s="424"/>
      <c r="AR8" s="424"/>
      <c r="AS8" s="424"/>
      <c r="AT8" s="425"/>
      <c r="AU8" s="426" t="s">
        <v>110</v>
      </c>
      <c r="AV8" s="427"/>
      <c r="AW8" s="427"/>
      <c r="AX8" s="427"/>
      <c r="AY8" s="428" t="s">
        <v>111</v>
      </c>
      <c r="AZ8" s="429"/>
      <c r="BA8" s="429"/>
      <c r="BB8" s="429"/>
      <c r="BC8" s="429"/>
      <c r="BD8" s="429"/>
      <c r="BE8" s="429"/>
      <c r="BF8" s="429"/>
      <c r="BG8" s="429"/>
      <c r="BH8" s="429"/>
      <c r="BI8" s="429"/>
      <c r="BJ8" s="429"/>
      <c r="BK8" s="429"/>
      <c r="BL8" s="429"/>
      <c r="BM8" s="430"/>
      <c r="BN8" s="394">
        <v>534177</v>
      </c>
      <c r="BO8" s="395"/>
      <c r="BP8" s="395"/>
      <c r="BQ8" s="395"/>
      <c r="BR8" s="395"/>
      <c r="BS8" s="395"/>
      <c r="BT8" s="395"/>
      <c r="BU8" s="396"/>
      <c r="BV8" s="394">
        <v>492473</v>
      </c>
      <c r="BW8" s="395"/>
      <c r="BX8" s="395"/>
      <c r="BY8" s="395"/>
      <c r="BZ8" s="395"/>
      <c r="CA8" s="395"/>
      <c r="CB8" s="395"/>
      <c r="CC8" s="396"/>
      <c r="CD8" s="397" t="s">
        <v>112</v>
      </c>
      <c r="CE8" s="398"/>
      <c r="CF8" s="398"/>
      <c r="CG8" s="398"/>
      <c r="CH8" s="398"/>
      <c r="CI8" s="398"/>
      <c r="CJ8" s="398"/>
      <c r="CK8" s="398"/>
      <c r="CL8" s="398"/>
      <c r="CM8" s="398"/>
      <c r="CN8" s="398"/>
      <c r="CO8" s="398"/>
      <c r="CP8" s="398"/>
      <c r="CQ8" s="398"/>
      <c r="CR8" s="398"/>
      <c r="CS8" s="399"/>
      <c r="CT8" s="434">
        <v>0.37</v>
      </c>
      <c r="CU8" s="435"/>
      <c r="CV8" s="435"/>
      <c r="CW8" s="435"/>
      <c r="CX8" s="435"/>
      <c r="CY8" s="435"/>
      <c r="CZ8" s="435"/>
      <c r="DA8" s="436"/>
      <c r="DB8" s="434">
        <v>0.38</v>
      </c>
      <c r="DC8" s="435"/>
      <c r="DD8" s="435"/>
      <c r="DE8" s="435"/>
      <c r="DF8" s="435"/>
      <c r="DG8" s="435"/>
      <c r="DH8" s="435"/>
      <c r="DI8" s="436"/>
    </row>
    <row r="9" spans="1:119" ht="18.75" customHeight="1" thickBot="1" x14ac:dyDescent="0.2">
      <c r="A9" s="175"/>
      <c r="B9" s="388" t="s">
        <v>113</v>
      </c>
      <c r="C9" s="389"/>
      <c r="D9" s="389"/>
      <c r="E9" s="389"/>
      <c r="F9" s="389"/>
      <c r="G9" s="389"/>
      <c r="H9" s="389"/>
      <c r="I9" s="389"/>
      <c r="J9" s="389"/>
      <c r="K9" s="437"/>
      <c r="L9" s="438" t="s">
        <v>114</v>
      </c>
      <c r="M9" s="439"/>
      <c r="N9" s="439"/>
      <c r="O9" s="439"/>
      <c r="P9" s="439"/>
      <c r="Q9" s="440"/>
      <c r="R9" s="441">
        <v>12046</v>
      </c>
      <c r="S9" s="442"/>
      <c r="T9" s="442"/>
      <c r="U9" s="442"/>
      <c r="V9" s="443"/>
      <c r="W9" s="351" t="s">
        <v>115</v>
      </c>
      <c r="X9" s="352"/>
      <c r="Y9" s="352"/>
      <c r="Z9" s="352"/>
      <c r="AA9" s="352"/>
      <c r="AB9" s="352"/>
      <c r="AC9" s="352"/>
      <c r="AD9" s="352"/>
      <c r="AE9" s="352"/>
      <c r="AF9" s="352"/>
      <c r="AG9" s="352"/>
      <c r="AH9" s="352"/>
      <c r="AI9" s="352"/>
      <c r="AJ9" s="352"/>
      <c r="AK9" s="352"/>
      <c r="AL9" s="353"/>
      <c r="AM9" s="423" t="s">
        <v>116</v>
      </c>
      <c r="AN9" s="424"/>
      <c r="AO9" s="424"/>
      <c r="AP9" s="424"/>
      <c r="AQ9" s="424"/>
      <c r="AR9" s="424"/>
      <c r="AS9" s="424"/>
      <c r="AT9" s="425"/>
      <c r="AU9" s="426" t="s">
        <v>117</v>
      </c>
      <c r="AV9" s="427"/>
      <c r="AW9" s="427"/>
      <c r="AX9" s="427"/>
      <c r="AY9" s="428" t="s">
        <v>118</v>
      </c>
      <c r="AZ9" s="429"/>
      <c r="BA9" s="429"/>
      <c r="BB9" s="429"/>
      <c r="BC9" s="429"/>
      <c r="BD9" s="429"/>
      <c r="BE9" s="429"/>
      <c r="BF9" s="429"/>
      <c r="BG9" s="429"/>
      <c r="BH9" s="429"/>
      <c r="BI9" s="429"/>
      <c r="BJ9" s="429"/>
      <c r="BK9" s="429"/>
      <c r="BL9" s="429"/>
      <c r="BM9" s="430"/>
      <c r="BN9" s="394">
        <v>41704</v>
      </c>
      <c r="BO9" s="395"/>
      <c r="BP9" s="395"/>
      <c r="BQ9" s="395"/>
      <c r="BR9" s="395"/>
      <c r="BS9" s="395"/>
      <c r="BT9" s="395"/>
      <c r="BU9" s="396"/>
      <c r="BV9" s="394">
        <v>-339696</v>
      </c>
      <c r="BW9" s="395"/>
      <c r="BX9" s="395"/>
      <c r="BY9" s="395"/>
      <c r="BZ9" s="395"/>
      <c r="CA9" s="395"/>
      <c r="CB9" s="395"/>
      <c r="CC9" s="396"/>
      <c r="CD9" s="397" t="s">
        <v>119</v>
      </c>
      <c r="CE9" s="398"/>
      <c r="CF9" s="398"/>
      <c r="CG9" s="398"/>
      <c r="CH9" s="398"/>
      <c r="CI9" s="398"/>
      <c r="CJ9" s="398"/>
      <c r="CK9" s="398"/>
      <c r="CL9" s="398"/>
      <c r="CM9" s="398"/>
      <c r="CN9" s="398"/>
      <c r="CO9" s="398"/>
      <c r="CP9" s="398"/>
      <c r="CQ9" s="398"/>
      <c r="CR9" s="398"/>
      <c r="CS9" s="399"/>
      <c r="CT9" s="391">
        <v>8.1</v>
      </c>
      <c r="CU9" s="392"/>
      <c r="CV9" s="392"/>
      <c r="CW9" s="392"/>
      <c r="CX9" s="392"/>
      <c r="CY9" s="392"/>
      <c r="CZ9" s="392"/>
      <c r="DA9" s="393"/>
      <c r="DB9" s="391">
        <v>5.4</v>
      </c>
      <c r="DC9" s="392"/>
      <c r="DD9" s="392"/>
      <c r="DE9" s="392"/>
      <c r="DF9" s="392"/>
      <c r="DG9" s="392"/>
      <c r="DH9" s="392"/>
      <c r="DI9" s="393"/>
    </row>
    <row r="10" spans="1:119" ht="18.75" customHeight="1" thickBot="1" x14ac:dyDescent="0.2">
      <c r="A10" s="175"/>
      <c r="B10" s="388"/>
      <c r="C10" s="389"/>
      <c r="D10" s="389"/>
      <c r="E10" s="389"/>
      <c r="F10" s="389"/>
      <c r="G10" s="389"/>
      <c r="H10" s="389"/>
      <c r="I10" s="389"/>
      <c r="J10" s="389"/>
      <c r="K10" s="437"/>
      <c r="L10" s="444" t="s">
        <v>120</v>
      </c>
      <c r="M10" s="424"/>
      <c r="N10" s="424"/>
      <c r="O10" s="424"/>
      <c r="P10" s="424"/>
      <c r="Q10" s="425"/>
      <c r="R10" s="445">
        <v>12315</v>
      </c>
      <c r="S10" s="446"/>
      <c r="T10" s="446"/>
      <c r="U10" s="446"/>
      <c r="V10" s="447"/>
      <c r="W10" s="382"/>
      <c r="X10" s="383"/>
      <c r="Y10" s="383"/>
      <c r="Z10" s="383"/>
      <c r="AA10" s="383"/>
      <c r="AB10" s="383"/>
      <c r="AC10" s="383"/>
      <c r="AD10" s="383"/>
      <c r="AE10" s="383"/>
      <c r="AF10" s="383"/>
      <c r="AG10" s="383"/>
      <c r="AH10" s="383"/>
      <c r="AI10" s="383"/>
      <c r="AJ10" s="383"/>
      <c r="AK10" s="383"/>
      <c r="AL10" s="386"/>
      <c r="AM10" s="423" t="s">
        <v>121</v>
      </c>
      <c r="AN10" s="424"/>
      <c r="AO10" s="424"/>
      <c r="AP10" s="424"/>
      <c r="AQ10" s="424"/>
      <c r="AR10" s="424"/>
      <c r="AS10" s="424"/>
      <c r="AT10" s="425"/>
      <c r="AU10" s="426" t="s">
        <v>122</v>
      </c>
      <c r="AV10" s="427"/>
      <c r="AW10" s="427"/>
      <c r="AX10" s="427"/>
      <c r="AY10" s="428" t="s">
        <v>123</v>
      </c>
      <c r="AZ10" s="429"/>
      <c r="BA10" s="429"/>
      <c r="BB10" s="429"/>
      <c r="BC10" s="429"/>
      <c r="BD10" s="429"/>
      <c r="BE10" s="429"/>
      <c r="BF10" s="429"/>
      <c r="BG10" s="429"/>
      <c r="BH10" s="429"/>
      <c r="BI10" s="429"/>
      <c r="BJ10" s="429"/>
      <c r="BK10" s="429"/>
      <c r="BL10" s="429"/>
      <c r="BM10" s="430"/>
      <c r="BN10" s="394">
        <v>256536</v>
      </c>
      <c r="BO10" s="395"/>
      <c r="BP10" s="395"/>
      <c r="BQ10" s="395"/>
      <c r="BR10" s="395"/>
      <c r="BS10" s="395"/>
      <c r="BT10" s="395"/>
      <c r="BU10" s="396"/>
      <c r="BV10" s="394">
        <v>984772</v>
      </c>
      <c r="BW10" s="395"/>
      <c r="BX10" s="395"/>
      <c r="BY10" s="395"/>
      <c r="BZ10" s="395"/>
      <c r="CA10" s="395"/>
      <c r="CB10" s="395"/>
      <c r="CC10" s="396"/>
      <c r="CD10" s="178" t="s">
        <v>124</v>
      </c>
      <c r="CE10" s="179"/>
      <c r="CF10" s="179"/>
      <c r="CG10" s="179"/>
      <c r="CH10" s="179"/>
      <c r="CI10" s="179"/>
      <c r="CJ10" s="179"/>
      <c r="CK10" s="179"/>
      <c r="CL10" s="179"/>
      <c r="CM10" s="179"/>
      <c r="CN10" s="179"/>
      <c r="CO10" s="179"/>
      <c r="CP10" s="179"/>
      <c r="CQ10" s="179"/>
      <c r="CR10" s="179"/>
      <c r="CS10" s="180"/>
      <c r="CT10" s="181"/>
      <c r="CU10" s="182"/>
      <c r="CV10" s="182"/>
      <c r="CW10" s="182"/>
      <c r="CX10" s="182"/>
      <c r="CY10" s="182"/>
      <c r="CZ10" s="182"/>
      <c r="DA10" s="183"/>
      <c r="DB10" s="181"/>
      <c r="DC10" s="182"/>
      <c r="DD10" s="182"/>
      <c r="DE10" s="182"/>
      <c r="DF10" s="182"/>
      <c r="DG10" s="182"/>
      <c r="DH10" s="182"/>
      <c r="DI10" s="183"/>
    </row>
    <row r="11" spans="1:119" ht="18.75" customHeight="1" thickBot="1" x14ac:dyDescent="0.2">
      <c r="A11" s="175"/>
      <c r="B11" s="388"/>
      <c r="C11" s="389"/>
      <c r="D11" s="389"/>
      <c r="E11" s="389"/>
      <c r="F11" s="389"/>
      <c r="G11" s="389"/>
      <c r="H11" s="389"/>
      <c r="I11" s="389"/>
      <c r="J11" s="389"/>
      <c r="K11" s="437"/>
      <c r="L11" s="448" t="s">
        <v>125</v>
      </c>
      <c r="M11" s="449"/>
      <c r="N11" s="449"/>
      <c r="O11" s="449"/>
      <c r="P11" s="449"/>
      <c r="Q11" s="450"/>
      <c r="R11" s="451" t="s">
        <v>126</v>
      </c>
      <c r="S11" s="452"/>
      <c r="T11" s="452"/>
      <c r="U11" s="452"/>
      <c r="V11" s="453"/>
      <c r="W11" s="382"/>
      <c r="X11" s="383"/>
      <c r="Y11" s="383"/>
      <c r="Z11" s="383"/>
      <c r="AA11" s="383"/>
      <c r="AB11" s="383"/>
      <c r="AC11" s="383"/>
      <c r="AD11" s="383"/>
      <c r="AE11" s="383"/>
      <c r="AF11" s="383"/>
      <c r="AG11" s="383"/>
      <c r="AH11" s="383"/>
      <c r="AI11" s="383"/>
      <c r="AJ11" s="383"/>
      <c r="AK11" s="383"/>
      <c r="AL11" s="386"/>
      <c r="AM11" s="423" t="s">
        <v>127</v>
      </c>
      <c r="AN11" s="424"/>
      <c r="AO11" s="424"/>
      <c r="AP11" s="424"/>
      <c r="AQ11" s="424"/>
      <c r="AR11" s="424"/>
      <c r="AS11" s="424"/>
      <c r="AT11" s="425"/>
      <c r="AU11" s="426" t="s">
        <v>96</v>
      </c>
      <c r="AV11" s="427"/>
      <c r="AW11" s="427"/>
      <c r="AX11" s="427"/>
      <c r="AY11" s="428" t="s">
        <v>128</v>
      </c>
      <c r="AZ11" s="429"/>
      <c r="BA11" s="429"/>
      <c r="BB11" s="429"/>
      <c r="BC11" s="429"/>
      <c r="BD11" s="429"/>
      <c r="BE11" s="429"/>
      <c r="BF11" s="429"/>
      <c r="BG11" s="429"/>
      <c r="BH11" s="429"/>
      <c r="BI11" s="429"/>
      <c r="BJ11" s="429"/>
      <c r="BK11" s="429"/>
      <c r="BL11" s="429"/>
      <c r="BM11" s="430"/>
      <c r="BN11" s="394">
        <v>1331315</v>
      </c>
      <c r="BO11" s="395"/>
      <c r="BP11" s="395"/>
      <c r="BQ11" s="395"/>
      <c r="BR11" s="395"/>
      <c r="BS11" s="395"/>
      <c r="BT11" s="395"/>
      <c r="BU11" s="396"/>
      <c r="BV11" s="394">
        <v>0</v>
      </c>
      <c r="BW11" s="395"/>
      <c r="BX11" s="395"/>
      <c r="BY11" s="395"/>
      <c r="BZ11" s="395"/>
      <c r="CA11" s="395"/>
      <c r="CB11" s="395"/>
      <c r="CC11" s="396"/>
      <c r="CD11" s="397" t="s">
        <v>129</v>
      </c>
      <c r="CE11" s="398"/>
      <c r="CF11" s="398"/>
      <c r="CG11" s="398"/>
      <c r="CH11" s="398"/>
      <c r="CI11" s="398"/>
      <c r="CJ11" s="398"/>
      <c r="CK11" s="398"/>
      <c r="CL11" s="398"/>
      <c r="CM11" s="398"/>
      <c r="CN11" s="398"/>
      <c r="CO11" s="398"/>
      <c r="CP11" s="398"/>
      <c r="CQ11" s="398"/>
      <c r="CR11" s="398"/>
      <c r="CS11" s="399"/>
      <c r="CT11" s="434" t="s">
        <v>130</v>
      </c>
      <c r="CU11" s="435"/>
      <c r="CV11" s="435"/>
      <c r="CW11" s="435"/>
      <c r="CX11" s="435"/>
      <c r="CY11" s="435"/>
      <c r="CZ11" s="435"/>
      <c r="DA11" s="436"/>
      <c r="DB11" s="434" t="s">
        <v>130</v>
      </c>
      <c r="DC11" s="435"/>
      <c r="DD11" s="435"/>
      <c r="DE11" s="435"/>
      <c r="DF11" s="435"/>
      <c r="DG11" s="435"/>
      <c r="DH11" s="435"/>
      <c r="DI11" s="436"/>
    </row>
    <row r="12" spans="1:119" ht="18.75" customHeight="1" x14ac:dyDescent="0.15">
      <c r="A12" s="175"/>
      <c r="B12" s="454" t="s">
        <v>131</v>
      </c>
      <c r="C12" s="455"/>
      <c r="D12" s="455"/>
      <c r="E12" s="455"/>
      <c r="F12" s="455"/>
      <c r="G12" s="455"/>
      <c r="H12" s="455"/>
      <c r="I12" s="455"/>
      <c r="J12" s="455"/>
      <c r="K12" s="456"/>
      <c r="L12" s="463" t="s">
        <v>132</v>
      </c>
      <c r="M12" s="464"/>
      <c r="N12" s="464"/>
      <c r="O12" s="464"/>
      <c r="P12" s="464"/>
      <c r="Q12" s="465"/>
      <c r="R12" s="466">
        <v>11726</v>
      </c>
      <c r="S12" s="467"/>
      <c r="T12" s="467"/>
      <c r="U12" s="467"/>
      <c r="V12" s="468"/>
      <c r="W12" s="469" t="s">
        <v>1</v>
      </c>
      <c r="X12" s="427"/>
      <c r="Y12" s="427"/>
      <c r="Z12" s="427"/>
      <c r="AA12" s="427"/>
      <c r="AB12" s="470"/>
      <c r="AC12" s="471" t="s">
        <v>133</v>
      </c>
      <c r="AD12" s="472"/>
      <c r="AE12" s="472"/>
      <c r="AF12" s="472"/>
      <c r="AG12" s="473"/>
      <c r="AH12" s="471" t="s">
        <v>134</v>
      </c>
      <c r="AI12" s="472"/>
      <c r="AJ12" s="472"/>
      <c r="AK12" s="472"/>
      <c r="AL12" s="474"/>
      <c r="AM12" s="423" t="s">
        <v>135</v>
      </c>
      <c r="AN12" s="424"/>
      <c r="AO12" s="424"/>
      <c r="AP12" s="424"/>
      <c r="AQ12" s="424"/>
      <c r="AR12" s="424"/>
      <c r="AS12" s="424"/>
      <c r="AT12" s="425"/>
      <c r="AU12" s="426" t="s">
        <v>110</v>
      </c>
      <c r="AV12" s="427"/>
      <c r="AW12" s="427"/>
      <c r="AX12" s="427"/>
      <c r="AY12" s="428" t="s">
        <v>136</v>
      </c>
      <c r="AZ12" s="429"/>
      <c r="BA12" s="429"/>
      <c r="BB12" s="429"/>
      <c r="BC12" s="429"/>
      <c r="BD12" s="429"/>
      <c r="BE12" s="429"/>
      <c r="BF12" s="429"/>
      <c r="BG12" s="429"/>
      <c r="BH12" s="429"/>
      <c r="BI12" s="429"/>
      <c r="BJ12" s="429"/>
      <c r="BK12" s="429"/>
      <c r="BL12" s="429"/>
      <c r="BM12" s="430"/>
      <c r="BN12" s="394">
        <v>218568</v>
      </c>
      <c r="BO12" s="395"/>
      <c r="BP12" s="395"/>
      <c r="BQ12" s="395"/>
      <c r="BR12" s="395"/>
      <c r="BS12" s="395"/>
      <c r="BT12" s="395"/>
      <c r="BU12" s="396"/>
      <c r="BV12" s="394">
        <v>0</v>
      </c>
      <c r="BW12" s="395"/>
      <c r="BX12" s="395"/>
      <c r="BY12" s="395"/>
      <c r="BZ12" s="395"/>
      <c r="CA12" s="395"/>
      <c r="CB12" s="395"/>
      <c r="CC12" s="396"/>
      <c r="CD12" s="397" t="s">
        <v>137</v>
      </c>
      <c r="CE12" s="398"/>
      <c r="CF12" s="398"/>
      <c r="CG12" s="398"/>
      <c r="CH12" s="398"/>
      <c r="CI12" s="398"/>
      <c r="CJ12" s="398"/>
      <c r="CK12" s="398"/>
      <c r="CL12" s="398"/>
      <c r="CM12" s="398"/>
      <c r="CN12" s="398"/>
      <c r="CO12" s="398"/>
      <c r="CP12" s="398"/>
      <c r="CQ12" s="398"/>
      <c r="CR12" s="398"/>
      <c r="CS12" s="399"/>
      <c r="CT12" s="434" t="s">
        <v>138</v>
      </c>
      <c r="CU12" s="435"/>
      <c r="CV12" s="435"/>
      <c r="CW12" s="435"/>
      <c r="CX12" s="435"/>
      <c r="CY12" s="435"/>
      <c r="CZ12" s="435"/>
      <c r="DA12" s="436"/>
      <c r="DB12" s="434" t="s">
        <v>138</v>
      </c>
      <c r="DC12" s="435"/>
      <c r="DD12" s="435"/>
      <c r="DE12" s="435"/>
      <c r="DF12" s="435"/>
      <c r="DG12" s="435"/>
      <c r="DH12" s="435"/>
      <c r="DI12" s="436"/>
    </row>
    <row r="13" spans="1:119" ht="18.75" customHeight="1" x14ac:dyDescent="0.15">
      <c r="A13" s="175"/>
      <c r="B13" s="457"/>
      <c r="C13" s="458"/>
      <c r="D13" s="458"/>
      <c r="E13" s="458"/>
      <c r="F13" s="458"/>
      <c r="G13" s="458"/>
      <c r="H13" s="458"/>
      <c r="I13" s="458"/>
      <c r="J13" s="458"/>
      <c r="K13" s="459"/>
      <c r="L13" s="184"/>
      <c r="M13" s="485" t="s">
        <v>139</v>
      </c>
      <c r="N13" s="486"/>
      <c r="O13" s="486"/>
      <c r="P13" s="486"/>
      <c r="Q13" s="487"/>
      <c r="R13" s="478">
        <v>11633</v>
      </c>
      <c r="S13" s="479"/>
      <c r="T13" s="479"/>
      <c r="U13" s="479"/>
      <c r="V13" s="480"/>
      <c r="W13" s="410" t="s">
        <v>140</v>
      </c>
      <c r="X13" s="411"/>
      <c r="Y13" s="411"/>
      <c r="Z13" s="411"/>
      <c r="AA13" s="411"/>
      <c r="AB13" s="401"/>
      <c r="AC13" s="445">
        <v>673</v>
      </c>
      <c r="AD13" s="446"/>
      <c r="AE13" s="446"/>
      <c r="AF13" s="446"/>
      <c r="AG13" s="488"/>
      <c r="AH13" s="445">
        <v>518</v>
      </c>
      <c r="AI13" s="446"/>
      <c r="AJ13" s="446"/>
      <c r="AK13" s="446"/>
      <c r="AL13" s="447"/>
      <c r="AM13" s="423" t="s">
        <v>141</v>
      </c>
      <c r="AN13" s="424"/>
      <c r="AO13" s="424"/>
      <c r="AP13" s="424"/>
      <c r="AQ13" s="424"/>
      <c r="AR13" s="424"/>
      <c r="AS13" s="424"/>
      <c r="AT13" s="425"/>
      <c r="AU13" s="426" t="s">
        <v>142</v>
      </c>
      <c r="AV13" s="427"/>
      <c r="AW13" s="427"/>
      <c r="AX13" s="427"/>
      <c r="AY13" s="428" t="s">
        <v>143</v>
      </c>
      <c r="AZ13" s="429"/>
      <c r="BA13" s="429"/>
      <c r="BB13" s="429"/>
      <c r="BC13" s="429"/>
      <c r="BD13" s="429"/>
      <c r="BE13" s="429"/>
      <c r="BF13" s="429"/>
      <c r="BG13" s="429"/>
      <c r="BH13" s="429"/>
      <c r="BI13" s="429"/>
      <c r="BJ13" s="429"/>
      <c r="BK13" s="429"/>
      <c r="BL13" s="429"/>
      <c r="BM13" s="430"/>
      <c r="BN13" s="394">
        <v>1410987</v>
      </c>
      <c r="BO13" s="395"/>
      <c r="BP13" s="395"/>
      <c r="BQ13" s="395"/>
      <c r="BR13" s="395"/>
      <c r="BS13" s="395"/>
      <c r="BT13" s="395"/>
      <c r="BU13" s="396"/>
      <c r="BV13" s="394">
        <v>645076</v>
      </c>
      <c r="BW13" s="395"/>
      <c r="BX13" s="395"/>
      <c r="BY13" s="395"/>
      <c r="BZ13" s="395"/>
      <c r="CA13" s="395"/>
      <c r="CB13" s="395"/>
      <c r="CC13" s="396"/>
      <c r="CD13" s="397" t="s">
        <v>144</v>
      </c>
      <c r="CE13" s="398"/>
      <c r="CF13" s="398"/>
      <c r="CG13" s="398"/>
      <c r="CH13" s="398"/>
      <c r="CI13" s="398"/>
      <c r="CJ13" s="398"/>
      <c r="CK13" s="398"/>
      <c r="CL13" s="398"/>
      <c r="CM13" s="398"/>
      <c r="CN13" s="398"/>
      <c r="CO13" s="398"/>
      <c r="CP13" s="398"/>
      <c r="CQ13" s="398"/>
      <c r="CR13" s="398"/>
      <c r="CS13" s="399"/>
      <c r="CT13" s="391">
        <v>6.5</v>
      </c>
      <c r="CU13" s="392"/>
      <c r="CV13" s="392"/>
      <c r="CW13" s="392"/>
      <c r="CX13" s="392"/>
      <c r="CY13" s="392"/>
      <c r="CZ13" s="392"/>
      <c r="DA13" s="393"/>
      <c r="DB13" s="391">
        <v>7.1</v>
      </c>
      <c r="DC13" s="392"/>
      <c r="DD13" s="392"/>
      <c r="DE13" s="392"/>
      <c r="DF13" s="392"/>
      <c r="DG13" s="392"/>
      <c r="DH13" s="392"/>
      <c r="DI13" s="393"/>
    </row>
    <row r="14" spans="1:119" ht="18.75" customHeight="1" thickBot="1" x14ac:dyDescent="0.2">
      <c r="A14" s="175"/>
      <c r="B14" s="457"/>
      <c r="C14" s="458"/>
      <c r="D14" s="458"/>
      <c r="E14" s="458"/>
      <c r="F14" s="458"/>
      <c r="G14" s="458"/>
      <c r="H14" s="458"/>
      <c r="I14" s="458"/>
      <c r="J14" s="458"/>
      <c r="K14" s="459"/>
      <c r="L14" s="475" t="s">
        <v>145</v>
      </c>
      <c r="M14" s="476"/>
      <c r="N14" s="476"/>
      <c r="O14" s="476"/>
      <c r="P14" s="476"/>
      <c r="Q14" s="477"/>
      <c r="R14" s="478">
        <v>11945</v>
      </c>
      <c r="S14" s="479"/>
      <c r="T14" s="479"/>
      <c r="U14" s="479"/>
      <c r="V14" s="480"/>
      <c r="W14" s="384"/>
      <c r="X14" s="385"/>
      <c r="Y14" s="385"/>
      <c r="Z14" s="385"/>
      <c r="AA14" s="385"/>
      <c r="AB14" s="374"/>
      <c r="AC14" s="481">
        <v>12.5</v>
      </c>
      <c r="AD14" s="482"/>
      <c r="AE14" s="482"/>
      <c r="AF14" s="482"/>
      <c r="AG14" s="483"/>
      <c r="AH14" s="481">
        <v>9.3000000000000007</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146</v>
      </c>
      <c r="CE14" s="490"/>
      <c r="CF14" s="490"/>
      <c r="CG14" s="490"/>
      <c r="CH14" s="490"/>
      <c r="CI14" s="490"/>
      <c r="CJ14" s="490"/>
      <c r="CK14" s="490"/>
      <c r="CL14" s="490"/>
      <c r="CM14" s="490"/>
      <c r="CN14" s="490"/>
      <c r="CO14" s="490"/>
      <c r="CP14" s="490"/>
      <c r="CQ14" s="490"/>
      <c r="CR14" s="490"/>
      <c r="CS14" s="491"/>
      <c r="CT14" s="492" t="s">
        <v>147</v>
      </c>
      <c r="CU14" s="493"/>
      <c r="CV14" s="493"/>
      <c r="CW14" s="493"/>
      <c r="CX14" s="493"/>
      <c r="CY14" s="493"/>
      <c r="CZ14" s="493"/>
      <c r="DA14" s="494"/>
      <c r="DB14" s="492" t="s">
        <v>147</v>
      </c>
      <c r="DC14" s="493"/>
      <c r="DD14" s="493"/>
      <c r="DE14" s="493"/>
      <c r="DF14" s="493"/>
      <c r="DG14" s="493"/>
      <c r="DH14" s="493"/>
      <c r="DI14" s="494"/>
    </row>
    <row r="15" spans="1:119" ht="18.75" customHeight="1" x14ac:dyDescent="0.15">
      <c r="A15" s="175"/>
      <c r="B15" s="457"/>
      <c r="C15" s="458"/>
      <c r="D15" s="458"/>
      <c r="E15" s="458"/>
      <c r="F15" s="458"/>
      <c r="G15" s="458"/>
      <c r="H15" s="458"/>
      <c r="I15" s="458"/>
      <c r="J15" s="458"/>
      <c r="K15" s="459"/>
      <c r="L15" s="184"/>
      <c r="M15" s="485" t="s">
        <v>139</v>
      </c>
      <c r="N15" s="486"/>
      <c r="O15" s="486"/>
      <c r="P15" s="486"/>
      <c r="Q15" s="487"/>
      <c r="R15" s="478">
        <v>11861</v>
      </c>
      <c r="S15" s="479"/>
      <c r="T15" s="479"/>
      <c r="U15" s="479"/>
      <c r="V15" s="480"/>
      <c r="W15" s="410" t="s">
        <v>148</v>
      </c>
      <c r="X15" s="411"/>
      <c r="Y15" s="411"/>
      <c r="Z15" s="411"/>
      <c r="AA15" s="411"/>
      <c r="AB15" s="401"/>
      <c r="AC15" s="445">
        <v>1659</v>
      </c>
      <c r="AD15" s="446"/>
      <c r="AE15" s="446"/>
      <c r="AF15" s="446"/>
      <c r="AG15" s="488"/>
      <c r="AH15" s="445">
        <v>1973</v>
      </c>
      <c r="AI15" s="446"/>
      <c r="AJ15" s="446"/>
      <c r="AK15" s="446"/>
      <c r="AL15" s="447"/>
      <c r="AM15" s="423"/>
      <c r="AN15" s="424"/>
      <c r="AO15" s="424"/>
      <c r="AP15" s="424"/>
      <c r="AQ15" s="424"/>
      <c r="AR15" s="424"/>
      <c r="AS15" s="424"/>
      <c r="AT15" s="425"/>
      <c r="AU15" s="426"/>
      <c r="AV15" s="427"/>
      <c r="AW15" s="427"/>
      <c r="AX15" s="427"/>
      <c r="AY15" s="354" t="s">
        <v>149</v>
      </c>
      <c r="AZ15" s="355"/>
      <c r="BA15" s="355"/>
      <c r="BB15" s="355"/>
      <c r="BC15" s="355"/>
      <c r="BD15" s="355"/>
      <c r="BE15" s="355"/>
      <c r="BF15" s="355"/>
      <c r="BG15" s="355"/>
      <c r="BH15" s="355"/>
      <c r="BI15" s="355"/>
      <c r="BJ15" s="355"/>
      <c r="BK15" s="355"/>
      <c r="BL15" s="355"/>
      <c r="BM15" s="356"/>
      <c r="BN15" s="357">
        <v>1423981</v>
      </c>
      <c r="BO15" s="358"/>
      <c r="BP15" s="358"/>
      <c r="BQ15" s="358"/>
      <c r="BR15" s="358"/>
      <c r="BS15" s="358"/>
      <c r="BT15" s="358"/>
      <c r="BU15" s="359"/>
      <c r="BV15" s="357">
        <v>1376627</v>
      </c>
      <c r="BW15" s="358"/>
      <c r="BX15" s="358"/>
      <c r="BY15" s="358"/>
      <c r="BZ15" s="358"/>
      <c r="CA15" s="358"/>
      <c r="CB15" s="358"/>
      <c r="CC15" s="359"/>
      <c r="CD15" s="495" t="s">
        <v>150</v>
      </c>
      <c r="CE15" s="496"/>
      <c r="CF15" s="496"/>
      <c r="CG15" s="496"/>
      <c r="CH15" s="496"/>
      <c r="CI15" s="496"/>
      <c r="CJ15" s="496"/>
      <c r="CK15" s="496"/>
      <c r="CL15" s="496"/>
      <c r="CM15" s="496"/>
      <c r="CN15" s="496"/>
      <c r="CO15" s="496"/>
      <c r="CP15" s="496"/>
      <c r="CQ15" s="496"/>
      <c r="CR15" s="496"/>
      <c r="CS15" s="497"/>
      <c r="CT15" s="185"/>
      <c r="CU15" s="186"/>
      <c r="CV15" s="186"/>
      <c r="CW15" s="186"/>
      <c r="CX15" s="186"/>
      <c r="CY15" s="186"/>
      <c r="CZ15" s="186"/>
      <c r="DA15" s="187"/>
      <c r="DB15" s="185"/>
      <c r="DC15" s="186"/>
      <c r="DD15" s="186"/>
      <c r="DE15" s="186"/>
      <c r="DF15" s="186"/>
      <c r="DG15" s="186"/>
      <c r="DH15" s="186"/>
      <c r="DI15" s="187"/>
    </row>
    <row r="16" spans="1:119" ht="18.75" customHeight="1" x14ac:dyDescent="0.15">
      <c r="A16" s="175"/>
      <c r="B16" s="457"/>
      <c r="C16" s="458"/>
      <c r="D16" s="458"/>
      <c r="E16" s="458"/>
      <c r="F16" s="458"/>
      <c r="G16" s="458"/>
      <c r="H16" s="458"/>
      <c r="I16" s="458"/>
      <c r="J16" s="458"/>
      <c r="K16" s="459"/>
      <c r="L16" s="475" t="s">
        <v>151</v>
      </c>
      <c r="M16" s="498"/>
      <c r="N16" s="498"/>
      <c r="O16" s="498"/>
      <c r="P16" s="498"/>
      <c r="Q16" s="499"/>
      <c r="R16" s="500" t="s">
        <v>152</v>
      </c>
      <c r="S16" s="501"/>
      <c r="T16" s="501"/>
      <c r="U16" s="501"/>
      <c r="V16" s="502"/>
      <c r="W16" s="384"/>
      <c r="X16" s="385"/>
      <c r="Y16" s="385"/>
      <c r="Z16" s="385"/>
      <c r="AA16" s="385"/>
      <c r="AB16" s="374"/>
      <c r="AC16" s="481">
        <v>30.7</v>
      </c>
      <c r="AD16" s="482"/>
      <c r="AE16" s="482"/>
      <c r="AF16" s="482"/>
      <c r="AG16" s="483"/>
      <c r="AH16" s="481">
        <v>35.4</v>
      </c>
      <c r="AI16" s="482"/>
      <c r="AJ16" s="482"/>
      <c r="AK16" s="482"/>
      <c r="AL16" s="484"/>
      <c r="AM16" s="423"/>
      <c r="AN16" s="424"/>
      <c r="AO16" s="424"/>
      <c r="AP16" s="424"/>
      <c r="AQ16" s="424"/>
      <c r="AR16" s="424"/>
      <c r="AS16" s="424"/>
      <c r="AT16" s="425"/>
      <c r="AU16" s="426"/>
      <c r="AV16" s="427"/>
      <c r="AW16" s="427"/>
      <c r="AX16" s="427"/>
      <c r="AY16" s="428" t="s">
        <v>153</v>
      </c>
      <c r="AZ16" s="429"/>
      <c r="BA16" s="429"/>
      <c r="BB16" s="429"/>
      <c r="BC16" s="429"/>
      <c r="BD16" s="429"/>
      <c r="BE16" s="429"/>
      <c r="BF16" s="429"/>
      <c r="BG16" s="429"/>
      <c r="BH16" s="429"/>
      <c r="BI16" s="429"/>
      <c r="BJ16" s="429"/>
      <c r="BK16" s="429"/>
      <c r="BL16" s="429"/>
      <c r="BM16" s="430"/>
      <c r="BN16" s="394">
        <v>3955351</v>
      </c>
      <c r="BO16" s="395"/>
      <c r="BP16" s="395"/>
      <c r="BQ16" s="395"/>
      <c r="BR16" s="395"/>
      <c r="BS16" s="395"/>
      <c r="BT16" s="395"/>
      <c r="BU16" s="396"/>
      <c r="BV16" s="394">
        <v>3878808</v>
      </c>
      <c r="BW16" s="395"/>
      <c r="BX16" s="395"/>
      <c r="BY16" s="395"/>
      <c r="BZ16" s="395"/>
      <c r="CA16" s="395"/>
      <c r="CB16" s="395"/>
      <c r="CC16" s="396"/>
      <c r="CD16" s="188"/>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75"/>
      <c r="B17" s="460"/>
      <c r="C17" s="461"/>
      <c r="D17" s="461"/>
      <c r="E17" s="461"/>
      <c r="F17" s="461"/>
      <c r="G17" s="461"/>
      <c r="H17" s="461"/>
      <c r="I17" s="461"/>
      <c r="J17" s="461"/>
      <c r="K17" s="462"/>
      <c r="L17" s="189"/>
      <c r="M17" s="505" t="s">
        <v>154</v>
      </c>
      <c r="N17" s="506"/>
      <c r="O17" s="506"/>
      <c r="P17" s="506"/>
      <c r="Q17" s="507"/>
      <c r="R17" s="500" t="s">
        <v>155</v>
      </c>
      <c r="S17" s="501"/>
      <c r="T17" s="501"/>
      <c r="U17" s="501"/>
      <c r="V17" s="502"/>
      <c r="W17" s="410" t="s">
        <v>156</v>
      </c>
      <c r="X17" s="411"/>
      <c r="Y17" s="411"/>
      <c r="Z17" s="411"/>
      <c r="AA17" s="411"/>
      <c r="AB17" s="401"/>
      <c r="AC17" s="445">
        <v>3072</v>
      </c>
      <c r="AD17" s="446"/>
      <c r="AE17" s="446"/>
      <c r="AF17" s="446"/>
      <c r="AG17" s="488"/>
      <c r="AH17" s="445">
        <v>3089</v>
      </c>
      <c r="AI17" s="446"/>
      <c r="AJ17" s="446"/>
      <c r="AK17" s="446"/>
      <c r="AL17" s="447"/>
      <c r="AM17" s="423"/>
      <c r="AN17" s="424"/>
      <c r="AO17" s="424"/>
      <c r="AP17" s="424"/>
      <c r="AQ17" s="424"/>
      <c r="AR17" s="424"/>
      <c r="AS17" s="424"/>
      <c r="AT17" s="425"/>
      <c r="AU17" s="426"/>
      <c r="AV17" s="427"/>
      <c r="AW17" s="427"/>
      <c r="AX17" s="427"/>
      <c r="AY17" s="428" t="s">
        <v>157</v>
      </c>
      <c r="AZ17" s="429"/>
      <c r="BA17" s="429"/>
      <c r="BB17" s="429"/>
      <c r="BC17" s="429"/>
      <c r="BD17" s="429"/>
      <c r="BE17" s="429"/>
      <c r="BF17" s="429"/>
      <c r="BG17" s="429"/>
      <c r="BH17" s="429"/>
      <c r="BI17" s="429"/>
      <c r="BJ17" s="429"/>
      <c r="BK17" s="429"/>
      <c r="BL17" s="429"/>
      <c r="BM17" s="430"/>
      <c r="BN17" s="394">
        <v>1778825</v>
      </c>
      <c r="BO17" s="395"/>
      <c r="BP17" s="395"/>
      <c r="BQ17" s="395"/>
      <c r="BR17" s="395"/>
      <c r="BS17" s="395"/>
      <c r="BT17" s="395"/>
      <c r="BU17" s="396"/>
      <c r="BV17" s="394">
        <v>1717492</v>
      </c>
      <c r="BW17" s="395"/>
      <c r="BX17" s="395"/>
      <c r="BY17" s="395"/>
      <c r="BZ17" s="395"/>
      <c r="CA17" s="395"/>
      <c r="CB17" s="395"/>
      <c r="CC17" s="396"/>
      <c r="CD17" s="188"/>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75"/>
      <c r="B18" s="519" t="s">
        <v>158</v>
      </c>
      <c r="C18" s="437"/>
      <c r="D18" s="437"/>
      <c r="E18" s="520"/>
      <c r="F18" s="520"/>
      <c r="G18" s="520"/>
      <c r="H18" s="520"/>
      <c r="I18" s="520"/>
      <c r="J18" s="520"/>
      <c r="K18" s="520"/>
      <c r="L18" s="521">
        <v>64.58</v>
      </c>
      <c r="M18" s="521"/>
      <c r="N18" s="521"/>
      <c r="O18" s="521"/>
      <c r="P18" s="521"/>
      <c r="Q18" s="521"/>
      <c r="R18" s="522"/>
      <c r="S18" s="522"/>
      <c r="T18" s="522"/>
      <c r="U18" s="522"/>
      <c r="V18" s="523"/>
      <c r="W18" s="412"/>
      <c r="X18" s="413"/>
      <c r="Y18" s="413"/>
      <c r="Z18" s="413"/>
      <c r="AA18" s="413"/>
      <c r="AB18" s="404"/>
      <c r="AC18" s="524">
        <v>56.8</v>
      </c>
      <c r="AD18" s="525"/>
      <c r="AE18" s="525"/>
      <c r="AF18" s="525"/>
      <c r="AG18" s="526"/>
      <c r="AH18" s="524">
        <v>55.4</v>
      </c>
      <c r="AI18" s="525"/>
      <c r="AJ18" s="525"/>
      <c r="AK18" s="525"/>
      <c r="AL18" s="527"/>
      <c r="AM18" s="423"/>
      <c r="AN18" s="424"/>
      <c r="AO18" s="424"/>
      <c r="AP18" s="424"/>
      <c r="AQ18" s="424"/>
      <c r="AR18" s="424"/>
      <c r="AS18" s="424"/>
      <c r="AT18" s="425"/>
      <c r="AU18" s="426"/>
      <c r="AV18" s="427"/>
      <c r="AW18" s="427"/>
      <c r="AX18" s="427"/>
      <c r="AY18" s="428" t="s">
        <v>159</v>
      </c>
      <c r="AZ18" s="429"/>
      <c r="BA18" s="429"/>
      <c r="BB18" s="429"/>
      <c r="BC18" s="429"/>
      <c r="BD18" s="429"/>
      <c r="BE18" s="429"/>
      <c r="BF18" s="429"/>
      <c r="BG18" s="429"/>
      <c r="BH18" s="429"/>
      <c r="BI18" s="429"/>
      <c r="BJ18" s="429"/>
      <c r="BK18" s="429"/>
      <c r="BL18" s="429"/>
      <c r="BM18" s="430"/>
      <c r="BN18" s="394">
        <v>4006796</v>
      </c>
      <c r="BO18" s="395"/>
      <c r="BP18" s="395"/>
      <c r="BQ18" s="395"/>
      <c r="BR18" s="395"/>
      <c r="BS18" s="395"/>
      <c r="BT18" s="395"/>
      <c r="BU18" s="396"/>
      <c r="BV18" s="394">
        <v>3823567</v>
      </c>
      <c r="BW18" s="395"/>
      <c r="BX18" s="395"/>
      <c r="BY18" s="395"/>
      <c r="BZ18" s="395"/>
      <c r="CA18" s="395"/>
      <c r="CB18" s="395"/>
      <c r="CC18" s="396"/>
      <c r="CD18" s="188"/>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75"/>
      <c r="B19" s="519" t="s">
        <v>160</v>
      </c>
      <c r="C19" s="437"/>
      <c r="D19" s="437"/>
      <c r="E19" s="520"/>
      <c r="F19" s="520"/>
      <c r="G19" s="520"/>
      <c r="H19" s="520"/>
      <c r="I19" s="520"/>
      <c r="J19" s="520"/>
      <c r="K19" s="520"/>
      <c r="L19" s="528">
        <v>187</v>
      </c>
      <c r="M19" s="528"/>
      <c r="N19" s="528"/>
      <c r="O19" s="528"/>
      <c r="P19" s="528"/>
      <c r="Q19" s="528"/>
      <c r="R19" s="529"/>
      <c r="S19" s="529"/>
      <c r="T19" s="529"/>
      <c r="U19" s="529"/>
      <c r="V19" s="530"/>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161</v>
      </c>
      <c r="AZ19" s="429"/>
      <c r="BA19" s="429"/>
      <c r="BB19" s="429"/>
      <c r="BC19" s="429"/>
      <c r="BD19" s="429"/>
      <c r="BE19" s="429"/>
      <c r="BF19" s="429"/>
      <c r="BG19" s="429"/>
      <c r="BH19" s="429"/>
      <c r="BI19" s="429"/>
      <c r="BJ19" s="429"/>
      <c r="BK19" s="429"/>
      <c r="BL19" s="429"/>
      <c r="BM19" s="430"/>
      <c r="BN19" s="394">
        <v>6172103</v>
      </c>
      <c r="BO19" s="395"/>
      <c r="BP19" s="395"/>
      <c r="BQ19" s="395"/>
      <c r="BR19" s="395"/>
      <c r="BS19" s="395"/>
      <c r="BT19" s="395"/>
      <c r="BU19" s="396"/>
      <c r="BV19" s="394">
        <v>8430957</v>
      </c>
      <c r="BW19" s="395"/>
      <c r="BX19" s="395"/>
      <c r="BY19" s="395"/>
      <c r="BZ19" s="395"/>
      <c r="CA19" s="395"/>
      <c r="CB19" s="395"/>
      <c r="CC19" s="396"/>
      <c r="CD19" s="188"/>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75"/>
      <c r="B20" s="519" t="s">
        <v>162</v>
      </c>
      <c r="C20" s="437"/>
      <c r="D20" s="437"/>
      <c r="E20" s="520"/>
      <c r="F20" s="520"/>
      <c r="G20" s="520"/>
      <c r="H20" s="520"/>
      <c r="I20" s="520"/>
      <c r="J20" s="520"/>
      <c r="K20" s="520"/>
      <c r="L20" s="528">
        <v>4541</v>
      </c>
      <c r="M20" s="528"/>
      <c r="N20" s="528"/>
      <c r="O20" s="528"/>
      <c r="P20" s="528"/>
      <c r="Q20" s="528"/>
      <c r="R20" s="529"/>
      <c r="S20" s="529"/>
      <c r="T20" s="529"/>
      <c r="U20" s="529"/>
      <c r="V20" s="530"/>
      <c r="W20" s="412"/>
      <c r="X20" s="413"/>
      <c r="Y20" s="413"/>
      <c r="Z20" s="413"/>
      <c r="AA20" s="413"/>
      <c r="AB20" s="413"/>
      <c r="AC20" s="531"/>
      <c r="AD20" s="531"/>
      <c r="AE20" s="531"/>
      <c r="AF20" s="531"/>
      <c r="AG20" s="531"/>
      <c r="AH20" s="531"/>
      <c r="AI20" s="531"/>
      <c r="AJ20" s="531"/>
      <c r="AK20" s="531"/>
      <c r="AL20" s="532"/>
      <c r="AM20" s="533"/>
      <c r="AN20" s="449"/>
      <c r="AO20" s="449"/>
      <c r="AP20" s="449"/>
      <c r="AQ20" s="449"/>
      <c r="AR20" s="449"/>
      <c r="AS20" s="449"/>
      <c r="AT20" s="450"/>
      <c r="AU20" s="534"/>
      <c r="AV20" s="535"/>
      <c r="AW20" s="535"/>
      <c r="AX20" s="536"/>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88"/>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75"/>
      <c r="B21" s="510" t="s">
        <v>163</v>
      </c>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2"/>
      <c r="AY21" s="513"/>
      <c r="AZ21" s="514"/>
      <c r="BA21" s="514"/>
      <c r="BB21" s="514"/>
      <c r="BC21" s="514"/>
      <c r="BD21" s="514"/>
      <c r="BE21" s="514"/>
      <c r="BF21" s="514"/>
      <c r="BG21" s="514"/>
      <c r="BH21" s="514"/>
      <c r="BI21" s="514"/>
      <c r="BJ21" s="514"/>
      <c r="BK21" s="514"/>
      <c r="BL21" s="514"/>
      <c r="BM21" s="515"/>
      <c r="BN21" s="516"/>
      <c r="BO21" s="517"/>
      <c r="BP21" s="517"/>
      <c r="BQ21" s="517"/>
      <c r="BR21" s="517"/>
      <c r="BS21" s="517"/>
      <c r="BT21" s="517"/>
      <c r="BU21" s="518"/>
      <c r="BV21" s="516"/>
      <c r="BW21" s="517"/>
      <c r="BX21" s="517"/>
      <c r="BY21" s="517"/>
      <c r="BZ21" s="517"/>
      <c r="CA21" s="517"/>
      <c r="CB21" s="517"/>
      <c r="CC21" s="518"/>
      <c r="CD21" s="188"/>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75"/>
      <c r="B22" s="564" t="s">
        <v>164</v>
      </c>
      <c r="C22" s="538"/>
      <c r="D22" s="539"/>
      <c r="E22" s="406" t="s">
        <v>1</v>
      </c>
      <c r="F22" s="411"/>
      <c r="G22" s="411"/>
      <c r="H22" s="411"/>
      <c r="I22" s="411"/>
      <c r="J22" s="411"/>
      <c r="K22" s="401"/>
      <c r="L22" s="406" t="s">
        <v>165</v>
      </c>
      <c r="M22" s="411"/>
      <c r="N22" s="411"/>
      <c r="O22" s="411"/>
      <c r="P22" s="401"/>
      <c r="Q22" s="569" t="s">
        <v>166</v>
      </c>
      <c r="R22" s="570"/>
      <c r="S22" s="570"/>
      <c r="T22" s="570"/>
      <c r="U22" s="570"/>
      <c r="V22" s="571"/>
      <c r="W22" s="537" t="s">
        <v>167</v>
      </c>
      <c r="X22" s="538"/>
      <c r="Y22" s="539"/>
      <c r="Z22" s="406" t="s">
        <v>1</v>
      </c>
      <c r="AA22" s="411"/>
      <c r="AB22" s="411"/>
      <c r="AC22" s="411"/>
      <c r="AD22" s="411"/>
      <c r="AE22" s="411"/>
      <c r="AF22" s="411"/>
      <c r="AG22" s="401"/>
      <c r="AH22" s="575" t="s">
        <v>168</v>
      </c>
      <c r="AI22" s="411"/>
      <c r="AJ22" s="411"/>
      <c r="AK22" s="411"/>
      <c r="AL22" s="401"/>
      <c r="AM22" s="575" t="s">
        <v>169</v>
      </c>
      <c r="AN22" s="576"/>
      <c r="AO22" s="576"/>
      <c r="AP22" s="576"/>
      <c r="AQ22" s="576"/>
      <c r="AR22" s="577"/>
      <c r="AS22" s="569" t="s">
        <v>166</v>
      </c>
      <c r="AT22" s="570"/>
      <c r="AU22" s="570"/>
      <c r="AV22" s="570"/>
      <c r="AW22" s="570"/>
      <c r="AX22" s="581"/>
      <c r="AY22" s="354" t="s">
        <v>170</v>
      </c>
      <c r="AZ22" s="355"/>
      <c r="BA22" s="355"/>
      <c r="BB22" s="355"/>
      <c r="BC22" s="355"/>
      <c r="BD22" s="355"/>
      <c r="BE22" s="355"/>
      <c r="BF22" s="355"/>
      <c r="BG22" s="355"/>
      <c r="BH22" s="355"/>
      <c r="BI22" s="355"/>
      <c r="BJ22" s="355"/>
      <c r="BK22" s="355"/>
      <c r="BL22" s="355"/>
      <c r="BM22" s="356"/>
      <c r="BN22" s="357">
        <v>7420673</v>
      </c>
      <c r="BO22" s="358"/>
      <c r="BP22" s="358"/>
      <c r="BQ22" s="358"/>
      <c r="BR22" s="358"/>
      <c r="BS22" s="358"/>
      <c r="BT22" s="358"/>
      <c r="BU22" s="359"/>
      <c r="BV22" s="357">
        <v>8221628</v>
      </c>
      <c r="BW22" s="358"/>
      <c r="BX22" s="358"/>
      <c r="BY22" s="358"/>
      <c r="BZ22" s="358"/>
      <c r="CA22" s="358"/>
      <c r="CB22" s="358"/>
      <c r="CC22" s="359"/>
      <c r="CD22" s="188"/>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75"/>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171</v>
      </c>
      <c r="AZ23" s="429"/>
      <c r="BA23" s="429"/>
      <c r="BB23" s="429"/>
      <c r="BC23" s="429"/>
      <c r="BD23" s="429"/>
      <c r="BE23" s="429"/>
      <c r="BF23" s="429"/>
      <c r="BG23" s="429"/>
      <c r="BH23" s="429"/>
      <c r="BI23" s="429"/>
      <c r="BJ23" s="429"/>
      <c r="BK23" s="429"/>
      <c r="BL23" s="429"/>
      <c r="BM23" s="430"/>
      <c r="BN23" s="394">
        <v>6947116</v>
      </c>
      <c r="BO23" s="395"/>
      <c r="BP23" s="395"/>
      <c r="BQ23" s="395"/>
      <c r="BR23" s="395"/>
      <c r="BS23" s="395"/>
      <c r="BT23" s="395"/>
      <c r="BU23" s="396"/>
      <c r="BV23" s="394">
        <v>7729827</v>
      </c>
      <c r="BW23" s="395"/>
      <c r="BX23" s="395"/>
      <c r="BY23" s="395"/>
      <c r="BZ23" s="395"/>
      <c r="CA23" s="395"/>
      <c r="CB23" s="395"/>
      <c r="CC23" s="396"/>
      <c r="CD23" s="188"/>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75"/>
      <c r="B24" s="565"/>
      <c r="C24" s="541"/>
      <c r="D24" s="542"/>
      <c r="E24" s="444" t="s">
        <v>172</v>
      </c>
      <c r="F24" s="424"/>
      <c r="G24" s="424"/>
      <c r="H24" s="424"/>
      <c r="I24" s="424"/>
      <c r="J24" s="424"/>
      <c r="K24" s="425"/>
      <c r="L24" s="445">
        <v>1</v>
      </c>
      <c r="M24" s="446"/>
      <c r="N24" s="446"/>
      <c r="O24" s="446"/>
      <c r="P24" s="488"/>
      <c r="Q24" s="445">
        <v>8280</v>
      </c>
      <c r="R24" s="446"/>
      <c r="S24" s="446"/>
      <c r="T24" s="446"/>
      <c r="U24" s="446"/>
      <c r="V24" s="488"/>
      <c r="W24" s="540"/>
      <c r="X24" s="541"/>
      <c r="Y24" s="542"/>
      <c r="Z24" s="444" t="s">
        <v>173</v>
      </c>
      <c r="AA24" s="424"/>
      <c r="AB24" s="424"/>
      <c r="AC24" s="424"/>
      <c r="AD24" s="424"/>
      <c r="AE24" s="424"/>
      <c r="AF24" s="424"/>
      <c r="AG24" s="425"/>
      <c r="AH24" s="445">
        <v>179</v>
      </c>
      <c r="AI24" s="446"/>
      <c r="AJ24" s="446"/>
      <c r="AK24" s="446"/>
      <c r="AL24" s="488"/>
      <c r="AM24" s="445">
        <v>509076</v>
      </c>
      <c r="AN24" s="446"/>
      <c r="AO24" s="446"/>
      <c r="AP24" s="446"/>
      <c r="AQ24" s="446"/>
      <c r="AR24" s="488"/>
      <c r="AS24" s="445">
        <v>2844</v>
      </c>
      <c r="AT24" s="446"/>
      <c r="AU24" s="446"/>
      <c r="AV24" s="446"/>
      <c r="AW24" s="446"/>
      <c r="AX24" s="447"/>
      <c r="AY24" s="513" t="s">
        <v>174</v>
      </c>
      <c r="AZ24" s="514"/>
      <c r="BA24" s="514"/>
      <c r="BB24" s="514"/>
      <c r="BC24" s="514"/>
      <c r="BD24" s="514"/>
      <c r="BE24" s="514"/>
      <c r="BF24" s="514"/>
      <c r="BG24" s="514"/>
      <c r="BH24" s="514"/>
      <c r="BI24" s="514"/>
      <c r="BJ24" s="514"/>
      <c r="BK24" s="514"/>
      <c r="BL24" s="514"/>
      <c r="BM24" s="515"/>
      <c r="BN24" s="394">
        <v>5166352</v>
      </c>
      <c r="BO24" s="395"/>
      <c r="BP24" s="395"/>
      <c r="BQ24" s="395"/>
      <c r="BR24" s="395"/>
      <c r="BS24" s="395"/>
      <c r="BT24" s="395"/>
      <c r="BU24" s="396"/>
      <c r="BV24" s="394">
        <v>5788979</v>
      </c>
      <c r="BW24" s="395"/>
      <c r="BX24" s="395"/>
      <c r="BY24" s="395"/>
      <c r="BZ24" s="395"/>
      <c r="CA24" s="395"/>
      <c r="CB24" s="395"/>
      <c r="CC24" s="396"/>
      <c r="CD24" s="188"/>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75"/>
      <c r="B25" s="565"/>
      <c r="C25" s="541"/>
      <c r="D25" s="542"/>
      <c r="E25" s="444" t="s">
        <v>175</v>
      </c>
      <c r="F25" s="424"/>
      <c r="G25" s="424"/>
      <c r="H25" s="424"/>
      <c r="I25" s="424"/>
      <c r="J25" s="424"/>
      <c r="K25" s="425"/>
      <c r="L25" s="445">
        <v>1</v>
      </c>
      <c r="M25" s="446"/>
      <c r="N25" s="446"/>
      <c r="O25" s="446"/>
      <c r="P25" s="488"/>
      <c r="Q25" s="445">
        <v>6270</v>
      </c>
      <c r="R25" s="446"/>
      <c r="S25" s="446"/>
      <c r="T25" s="446"/>
      <c r="U25" s="446"/>
      <c r="V25" s="488"/>
      <c r="W25" s="540"/>
      <c r="X25" s="541"/>
      <c r="Y25" s="542"/>
      <c r="Z25" s="444" t="s">
        <v>176</v>
      </c>
      <c r="AA25" s="424"/>
      <c r="AB25" s="424"/>
      <c r="AC25" s="424"/>
      <c r="AD25" s="424"/>
      <c r="AE25" s="424"/>
      <c r="AF25" s="424"/>
      <c r="AG25" s="425"/>
      <c r="AH25" s="445" t="s">
        <v>138</v>
      </c>
      <c r="AI25" s="446"/>
      <c r="AJ25" s="446"/>
      <c r="AK25" s="446"/>
      <c r="AL25" s="488"/>
      <c r="AM25" s="445" t="s">
        <v>147</v>
      </c>
      <c r="AN25" s="446"/>
      <c r="AO25" s="446"/>
      <c r="AP25" s="446"/>
      <c r="AQ25" s="446"/>
      <c r="AR25" s="488"/>
      <c r="AS25" s="445" t="s">
        <v>147</v>
      </c>
      <c r="AT25" s="446"/>
      <c r="AU25" s="446"/>
      <c r="AV25" s="446"/>
      <c r="AW25" s="446"/>
      <c r="AX25" s="447"/>
      <c r="AY25" s="354" t="s">
        <v>177</v>
      </c>
      <c r="AZ25" s="355"/>
      <c r="BA25" s="355"/>
      <c r="BB25" s="355"/>
      <c r="BC25" s="355"/>
      <c r="BD25" s="355"/>
      <c r="BE25" s="355"/>
      <c r="BF25" s="355"/>
      <c r="BG25" s="355"/>
      <c r="BH25" s="355"/>
      <c r="BI25" s="355"/>
      <c r="BJ25" s="355"/>
      <c r="BK25" s="355"/>
      <c r="BL25" s="355"/>
      <c r="BM25" s="356"/>
      <c r="BN25" s="357">
        <v>933268</v>
      </c>
      <c r="BO25" s="358"/>
      <c r="BP25" s="358"/>
      <c r="BQ25" s="358"/>
      <c r="BR25" s="358"/>
      <c r="BS25" s="358"/>
      <c r="BT25" s="358"/>
      <c r="BU25" s="359"/>
      <c r="BV25" s="357">
        <v>816036</v>
      </c>
      <c r="BW25" s="358"/>
      <c r="BX25" s="358"/>
      <c r="BY25" s="358"/>
      <c r="BZ25" s="358"/>
      <c r="CA25" s="358"/>
      <c r="CB25" s="358"/>
      <c r="CC25" s="359"/>
      <c r="CD25" s="188"/>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75"/>
      <c r="B26" s="565"/>
      <c r="C26" s="541"/>
      <c r="D26" s="542"/>
      <c r="E26" s="444" t="s">
        <v>178</v>
      </c>
      <c r="F26" s="424"/>
      <c r="G26" s="424"/>
      <c r="H26" s="424"/>
      <c r="I26" s="424"/>
      <c r="J26" s="424"/>
      <c r="K26" s="425"/>
      <c r="L26" s="445">
        <v>1</v>
      </c>
      <c r="M26" s="446"/>
      <c r="N26" s="446"/>
      <c r="O26" s="446"/>
      <c r="P26" s="488"/>
      <c r="Q26" s="445">
        <v>5220</v>
      </c>
      <c r="R26" s="446"/>
      <c r="S26" s="446"/>
      <c r="T26" s="446"/>
      <c r="U26" s="446"/>
      <c r="V26" s="488"/>
      <c r="W26" s="540"/>
      <c r="X26" s="541"/>
      <c r="Y26" s="542"/>
      <c r="Z26" s="444" t="s">
        <v>179</v>
      </c>
      <c r="AA26" s="546"/>
      <c r="AB26" s="546"/>
      <c r="AC26" s="546"/>
      <c r="AD26" s="546"/>
      <c r="AE26" s="546"/>
      <c r="AF26" s="546"/>
      <c r="AG26" s="547"/>
      <c r="AH26" s="445">
        <v>10</v>
      </c>
      <c r="AI26" s="446"/>
      <c r="AJ26" s="446"/>
      <c r="AK26" s="446"/>
      <c r="AL26" s="488"/>
      <c r="AM26" s="445">
        <v>26170</v>
      </c>
      <c r="AN26" s="446"/>
      <c r="AO26" s="446"/>
      <c r="AP26" s="446"/>
      <c r="AQ26" s="446"/>
      <c r="AR26" s="488"/>
      <c r="AS26" s="445">
        <v>2617</v>
      </c>
      <c r="AT26" s="446"/>
      <c r="AU26" s="446"/>
      <c r="AV26" s="446"/>
      <c r="AW26" s="446"/>
      <c r="AX26" s="447"/>
      <c r="AY26" s="397" t="s">
        <v>180</v>
      </c>
      <c r="AZ26" s="398"/>
      <c r="BA26" s="398"/>
      <c r="BB26" s="398"/>
      <c r="BC26" s="398"/>
      <c r="BD26" s="398"/>
      <c r="BE26" s="398"/>
      <c r="BF26" s="398"/>
      <c r="BG26" s="398"/>
      <c r="BH26" s="398"/>
      <c r="BI26" s="398"/>
      <c r="BJ26" s="398"/>
      <c r="BK26" s="398"/>
      <c r="BL26" s="398"/>
      <c r="BM26" s="399"/>
      <c r="BN26" s="394" t="s">
        <v>147</v>
      </c>
      <c r="BO26" s="395"/>
      <c r="BP26" s="395"/>
      <c r="BQ26" s="395"/>
      <c r="BR26" s="395"/>
      <c r="BS26" s="395"/>
      <c r="BT26" s="395"/>
      <c r="BU26" s="396"/>
      <c r="BV26" s="394" t="s">
        <v>147</v>
      </c>
      <c r="BW26" s="395"/>
      <c r="BX26" s="395"/>
      <c r="BY26" s="395"/>
      <c r="BZ26" s="395"/>
      <c r="CA26" s="395"/>
      <c r="CB26" s="395"/>
      <c r="CC26" s="396"/>
      <c r="CD26" s="188"/>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75"/>
      <c r="B27" s="565"/>
      <c r="C27" s="541"/>
      <c r="D27" s="542"/>
      <c r="E27" s="444" t="s">
        <v>181</v>
      </c>
      <c r="F27" s="424"/>
      <c r="G27" s="424"/>
      <c r="H27" s="424"/>
      <c r="I27" s="424"/>
      <c r="J27" s="424"/>
      <c r="K27" s="425"/>
      <c r="L27" s="445">
        <v>1</v>
      </c>
      <c r="M27" s="446"/>
      <c r="N27" s="446"/>
      <c r="O27" s="446"/>
      <c r="P27" s="488"/>
      <c r="Q27" s="445">
        <v>3110</v>
      </c>
      <c r="R27" s="446"/>
      <c r="S27" s="446"/>
      <c r="T27" s="446"/>
      <c r="U27" s="446"/>
      <c r="V27" s="488"/>
      <c r="W27" s="540"/>
      <c r="X27" s="541"/>
      <c r="Y27" s="542"/>
      <c r="Z27" s="444" t="s">
        <v>182</v>
      </c>
      <c r="AA27" s="424"/>
      <c r="AB27" s="424"/>
      <c r="AC27" s="424"/>
      <c r="AD27" s="424"/>
      <c r="AE27" s="424"/>
      <c r="AF27" s="424"/>
      <c r="AG27" s="425"/>
      <c r="AH27" s="445" t="s">
        <v>147</v>
      </c>
      <c r="AI27" s="446"/>
      <c r="AJ27" s="446"/>
      <c r="AK27" s="446"/>
      <c r="AL27" s="488"/>
      <c r="AM27" s="445" t="s">
        <v>147</v>
      </c>
      <c r="AN27" s="446"/>
      <c r="AO27" s="446"/>
      <c r="AP27" s="446"/>
      <c r="AQ27" s="446"/>
      <c r="AR27" s="488"/>
      <c r="AS27" s="445" t="s">
        <v>138</v>
      </c>
      <c r="AT27" s="446"/>
      <c r="AU27" s="446"/>
      <c r="AV27" s="446"/>
      <c r="AW27" s="446"/>
      <c r="AX27" s="447"/>
      <c r="AY27" s="489" t="s">
        <v>183</v>
      </c>
      <c r="AZ27" s="490"/>
      <c r="BA27" s="490"/>
      <c r="BB27" s="490"/>
      <c r="BC27" s="490"/>
      <c r="BD27" s="490"/>
      <c r="BE27" s="490"/>
      <c r="BF27" s="490"/>
      <c r="BG27" s="490"/>
      <c r="BH27" s="490"/>
      <c r="BI27" s="490"/>
      <c r="BJ27" s="490"/>
      <c r="BK27" s="490"/>
      <c r="BL27" s="490"/>
      <c r="BM27" s="491"/>
      <c r="BN27" s="516">
        <v>255521</v>
      </c>
      <c r="BO27" s="517"/>
      <c r="BP27" s="517"/>
      <c r="BQ27" s="517"/>
      <c r="BR27" s="517"/>
      <c r="BS27" s="517"/>
      <c r="BT27" s="517"/>
      <c r="BU27" s="518"/>
      <c r="BV27" s="516">
        <v>255517</v>
      </c>
      <c r="BW27" s="517"/>
      <c r="BX27" s="517"/>
      <c r="BY27" s="517"/>
      <c r="BZ27" s="517"/>
      <c r="CA27" s="517"/>
      <c r="CB27" s="517"/>
      <c r="CC27" s="518"/>
      <c r="CD27" s="190"/>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75"/>
      <c r="B28" s="565"/>
      <c r="C28" s="541"/>
      <c r="D28" s="542"/>
      <c r="E28" s="444" t="s">
        <v>184</v>
      </c>
      <c r="F28" s="424"/>
      <c r="G28" s="424"/>
      <c r="H28" s="424"/>
      <c r="I28" s="424"/>
      <c r="J28" s="424"/>
      <c r="K28" s="425"/>
      <c r="L28" s="445">
        <v>1</v>
      </c>
      <c r="M28" s="446"/>
      <c r="N28" s="446"/>
      <c r="O28" s="446"/>
      <c r="P28" s="488"/>
      <c r="Q28" s="445">
        <v>2610</v>
      </c>
      <c r="R28" s="446"/>
      <c r="S28" s="446"/>
      <c r="T28" s="446"/>
      <c r="U28" s="446"/>
      <c r="V28" s="488"/>
      <c r="W28" s="540"/>
      <c r="X28" s="541"/>
      <c r="Y28" s="542"/>
      <c r="Z28" s="444" t="s">
        <v>185</v>
      </c>
      <c r="AA28" s="424"/>
      <c r="AB28" s="424"/>
      <c r="AC28" s="424"/>
      <c r="AD28" s="424"/>
      <c r="AE28" s="424"/>
      <c r="AF28" s="424"/>
      <c r="AG28" s="425"/>
      <c r="AH28" s="445" t="s">
        <v>147</v>
      </c>
      <c r="AI28" s="446"/>
      <c r="AJ28" s="446"/>
      <c r="AK28" s="446"/>
      <c r="AL28" s="488"/>
      <c r="AM28" s="445" t="s">
        <v>138</v>
      </c>
      <c r="AN28" s="446"/>
      <c r="AO28" s="446"/>
      <c r="AP28" s="446"/>
      <c r="AQ28" s="446"/>
      <c r="AR28" s="488"/>
      <c r="AS28" s="445" t="s">
        <v>147</v>
      </c>
      <c r="AT28" s="446"/>
      <c r="AU28" s="446"/>
      <c r="AV28" s="446"/>
      <c r="AW28" s="446"/>
      <c r="AX28" s="447"/>
      <c r="AY28" s="548" t="s">
        <v>186</v>
      </c>
      <c r="AZ28" s="549"/>
      <c r="BA28" s="549"/>
      <c r="BB28" s="550"/>
      <c r="BC28" s="354" t="s">
        <v>50</v>
      </c>
      <c r="BD28" s="355"/>
      <c r="BE28" s="355"/>
      <c r="BF28" s="355"/>
      <c r="BG28" s="355"/>
      <c r="BH28" s="355"/>
      <c r="BI28" s="355"/>
      <c r="BJ28" s="355"/>
      <c r="BK28" s="355"/>
      <c r="BL28" s="355"/>
      <c r="BM28" s="356"/>
      <c r="BN28" s="357">
        <v>4860746</v>
      </c>
      <c r="BO28" s="358"/>
      <c r="BP28" s="358"/>
      <c r="BQ28" s="358"/>
      <c r="BR28" s="358"/>
      <c r="BS28" s="358"/>
      <c r="BT28" s="358"/>
      <c r="BU28" s="359"/>
      <c r="BV28" s="357">
        <v>4522778</v>
      </c>
      <c r="BW28" s="358"/>
      <c r="BX28" s="358"/>
      <c r="BY28" s="358"/>
      <c r="BZ28" s="358"/>
      <c r="CA28" s="358"/>
      <c r="CB28" s="358"/>
      <c r="CC28" s="359"/>
      <c r="CD28" s="188"/>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75"/>
      <c r="B29" s="565"/>
      <c r="C29" s="541"/>
      <c r="D29" s="542"/>
      <c r="E29" s="444" t="s">
        <v>187</v>
      </c>
      <c r="F29" s="424"/>
      <c r="G29" s="424"/>
      <c r="H29" s="424"/>
      <c r="I29" s="424"/>
      <c r="J29" s="424"/>
      <c r="K29" s="425"/>
      <c r="L29" s="445">
        <v>11</v>
      </c>
      <c r="M29" s="446"/>
      <c r="N29" s="446"/>
      <c r="O29" s="446"/>
      <c r="P29" s="488"/>
      <c r="Q29" s="445">
        <v>2510</v>
      </c>
      <c r="R29" s="446"/>
      <c r="S29" s="446"/>
      <c r="T29" s="446"/>
      <c r="U29" s="446"/>
      <c r="V29" s="488"/>
      <c r="W29" s="543"/>
      <c r="X29" s="544"/>
      <c r="Y29" s="545"/>
      <c r="Z29" s="444" t="s">
        <v>188</v>
      </c>
      <c r="AA29" s="424"/>
      <c r="AB29" s="424"/>
      <c r="AC29" s="424"/>
      <c r="AD29" s="424"/>
      <c r="AE29" s="424"/>
      <c r="AF29" s="424"/>
      <c r="AG29" s="425"/>
      <c r="AH29" s="445">
        <v>179</v>
      </c>
      <c r="AI29" s="446"/>
      <c r="AJ29" s="446"/>
      <c r="AK29" s="446"/>
      <c r="AL29" s="488"/>
      <c r="AM29" s="445">
        <v>509076</v>
      </c>
      <c r="AN29" s="446"/>
      <c r="AO29" s="446"/>
      <c r="AP29" s="446"/>
      <c r="AQ29" s="446"/>
      <c r="AR29" s="488"/>
      <c r="AS29" s="445">
        <v>2844</v>
      </c>
      <c r="AT29" s="446"/>
      <c r="AU29" s="446"/>
      <c r="AV29" s="446"/>
      <c r="AW29" s="446"/>
      <c r="AX29" s="447"/>
      <c r="AY29" s="551"/>
      <c r="AZ29" s="552"/>
      <c r="BA29" s="552"/>
      <c r="BB29" s="553"/>
      <c r="BC29" s="428" t="s">
        <v>189</v>
      </c>
      <c r="BD29" s="429"/>
      <c r="BE29" s="429"/>
      <c r="BF29" s="429"/>
      <c r="BG29" s="429"/>
      <c r="BH29" s="429"/>
      <c r="BI29" s="429"/>
      <c r="BJ29" s="429"/>
      <c r="BK29" s="429"/>
      <c r="BL29" s="429"/>
      <c r="BM29" s="430"/>
      <c r="BN29" s="394">
        <v>520572</v>
      </c>
      <c r="BO29" s="395"/>
      <c r="BP29" s="395"/>
      <c r="BQ29" s="395"/>
      <c r="BR29" s="395"/>
      <c r="BS29" s="395"/>
      <c r="BT29" s="395"/>
      <c r="BU29" s="396"/>
      <c r="BV29" s="394">
        <v>520561</v>
      </c>
      <c r="BW29" s="395"/>
      <c r="BX29" s="395"/>
      <c r="BY29" s="395"/>
      <c r="BZ29" s="395"/>
      <c r="CA29" s="395"/>
      <c r="CB29" s="395"/>
      <c r="CC29" s="396"/>
      <c r="CD29" s="190"/>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75"/>
      <c r="B30" s="566"/>
      <c r="C30" s="567"/>
      <c r="D30" s="568"/>
      <c r="E30" s="448"/>
      <c r="F30" s="449"/>
      <c r="G30" s="449"/>
      <c r="H30" s="449"/>
      <c r="I30" s="449"/>
      <c r="J30" s="449"/>
      <c r="K30" s="450"/>
      <c r="L30" s="558"/>
      <c r="M30" s="559"/>
      <c r="N30" s="559"/>
      <c r="O30" s="559"/>
      <c r="P30" s="560"/>
      <c r="Q30" s="558"/>
      <c r="R30" s="559"/>
      <c r="S30" s="559"/>
      <c r="T30" s="559"/>
      <c r="U30" s="559"/>
      <c r="V30" s="560"/>
      <c r="W30" s="561" t="s">
        <v>190</v>
      </c>
      <c r="X30" s="562"/>
      <c r="Y30" s="562"/>
      <c r="Z30" s="562"/>
      <c r="AA30" s="562"/>
      <c r="AB30" s="562"/>
      <c r="AC30" s="562"/>
      <c r="AD30" s="562"/>
      <c r="AE30" s="562"/>
      <c r="AF30" s="562"/>
      <c r="AG30" s="563"/>
      <c r="AH30" s="524">
        <v>91.5</v>
      </c>
      <c r="AI30" s="525"/>
      <c r="AJ30" s="525"/>
      <c r="AK30" s="525"/>
      <c r="AL30" s="525"/>
      <c r="AM30" s="525"/>
      <c r="AN30" s="525"/>
      <c r="AO30" s="525"/>
      <c r="AP30" s="525"/>
      <c r="AQ30" s="525"/>
      <c r="AR30" s="525"/>
      <c r="AS30" s="525"/>
      <c r="AT30" s="525"/>
      <c r="AU30" s="525"/>
      <c r="AV30" s="525"/>
      <c r="AW30" s="525"/>
      <c r="AX30" s="527"/>
      <c r="AY30" s="554"/>
      <c r="AZ30" s="555"/>
      <c r="BA30" s="555"/>
      <c r="BB30" s="556"/>
      <c r="BC30" s="513" t="s">
        <v>52</v>
      </c>
      <c r="BD30" s="514"/>
      <c r="BE30" s="514"/>
      <c r="BF30" s="514"/>
      <c r="BG30" s="514"/>
      <c r="BH30" s="514"/>
      <c r="BI30" s="514"/>
      <c r="BJ30" s="514"/>
      <c r="BK30" s="514"/>
      <c r="BL30" s="514"/>
      <c r="BM30" s="515"/>
      <c r="BN30" s="516">
        <v>2773907</v>
      </c>
      <c r="BO30" s="517"/>
      <c r="BP30" s="517"/>
      <c r="BQ30" s="517"/>
      <c r="BR30" s="517"/>
      <c r="BS30" s="517"/>
      <c r="BT30" s="517"/>
      <c r="BU30" s="518"/>
      <c r="BV30" s="516">
        <v>4063364</v>
      </c>
      <c r="BW30" s="517"/>
      <c r="BX30" s="517"/>
      <c r="BY30" s="517"/>
      <c r="BZ30" s="517"/>
      <c r="CA30" s="517"/>
      <c r="CB30" s="517"/>
      <c r="CC30" s="518"/>
      <c r="CD30" s="191"/>
      <c r="CE30" s="192"/>
      <c r="CF30" s="192"/>
      <c r="CG30" s="192"/>
      <c r="CH30" s="192"/>
      <c r="CI30" s="192"/>
      <c r="CJ30" s="192"/>
      <c r="CK30" s="192"/>
      <c r="CL30" s="192"/>
      <c r="CM30" s="192"/>
      <c r="CN30" s="192"/>
      <c r="CO30" s="192"/>
      <c r="CP30" s="192"/>
      <c r="CQ30" s="192"/>
      <c r="CR30" s="192"/>
      <c r="CS30" s="193"/>
      <c r="CT30" s="194"/>
      <c r="CU30" s="195"/>
      <c r="CV30" s="195"/>
      <c r="CW30" s="195"/>
      <c r="CX30" s="195"/>
      <c r="CY30" s="195"/>
      <c r="CZ30" s="195"/>
      <c r="DA30" s="196"/>
      <c r="DB30" s="194"/>
      <c r="DC30" s="195"/>
      <c r="DD30" s="195"/>
      <c r="DE30" s="195"/>
      <c r="DF30" s="195"/>
      <c r="DG30" s="195"/>
      <c r="DH30" s="195"/>
      <c r="DI30" s="196"/>
    </row>
    <row r="31" spans="1:113" ht="13.5" customHeight="1" x14ac:dyDescent="0.15">
      <c r="A31" s="175"/>
      <c r="B31" s="197"/>
      <c r="DI31" s="198"/>
    </row>
    <row r="32" spans="1:113" ht="13.5" customHeight="1" x14ac:dyDescent="0.15">
      <c r="A32" s="175"/>
      <c r="B32" s="199"/>
      <c r="C32" s="557" t="s">
        <v>191</v>
      </c>
      <c r="D32" s="557"/>
      <c r="E32" s="557"/>
      <c r="F32" s="557"/>
      <c r="G32" s="557"/>
      <c r="H32" s="557"/>
      <c r="I32" s="557"/>
      <c r="J32" s="557"/>
      <c r="K32" s="557"/>
      <c r="L32" s="557"/>
      <c r="M32" s="557"/>
      <c r="N32" s="557"/>
      <c r="O32" s="557"/>
      <c r="P32" s="557"/>
      <c r="Q32" s="557"/>
      <c r="R32" s="557"/>
      <c r="S32" s="557"/>
      <c r="U32" s="398" t="s">
        <v>192</v>
      </c>
      <c r="V32" s="398"/>
      <c r="W32" s="398"/>
      <c r="X32" s="398"/>
      <c r="Y32" s="398"/>
      <c r="Z32" s="398"/>
      <c r="AA32" s="398"/>
      <c r="AB32" s="398"/>
      <c r="AC32" s="398"/>
      <c r="AD32" s="398"/>
      <c r="AE32" s="398"/>
      <c r="AF32" s="398"/>
      <c r="AG32" s="398"/>
      <c r="AH32" s="398"/>
      <c r="AI32" s="398"/>
      <c r="AJ32" s="398"/>
      <c r="AK32" s="398"/>
      <c r="AM32" s="398" t="s">
        <v>193</v>
      </c>
      <c r="AN32" s="398"/>
      <c r="AO32" s="398"/>
      <c r="AP32" s="398"/>
      <c r="AQ32" s="398"/>
      <c r="AR32" s="398"/>
      <c r="AS32" s="398"/>
      <c r="AT32" s="398"/>
      <c r="AU32" s="398"/>
      <c r="AV32" s="398"/>
      <c r="AW32" s="398"/>
      <c r="AX32" s="398"/>
      <c r="AY32" s="398"/>
      <c r="AZ32" s="398"/>
      <c r="BA32" s="398"/>
      <c r="BB32" s="398"/>
      <c r="BC32" s="398"/>
      <c r="BE32" s="398" t="s">
        <v>194</v>
      </c>
      <c r="BF32" s="398"/>
      <c r="BG32" s="398"/>
      <c r="BH32" s="398"/>
      <c r="BI32" s="398"/>
      <c r="BJ32" s="398"/>
      <c r="BK32" s="398"/>
      <c r="BL32" s="398"/>
      <c r="BM32" s="398"/>
      <c r="BN32" s="398"/>
      <c r="BO32" s="398"/>
      <c r="BP32" s="398"/>
      <c r="BQ32" s="398"/>
      <c r="BR32" s="398"/>
      <c r="BS32" s="398"/>
      <c r="BT32" s="398"/>
      <c r="BU32" s="398"/>
      <c r="BW32" s="398" t="s">
        <v>195</v>
      </c>
      <c r="BX32" s="398"/>
      <c r="BY32" s="398"/>
      <c r="BZ32" s="398"/>
      <c r="CA32" s="398"/>
      <c r="CB32" s="398"/>
      <c r="CC32" s="398"/>
      <c r="CD32" s="398"/>
      <c r="CE32" s="398"/>
      <c r="CF32" s="398"/>
      <c r="CG32" s="398"/>
      <c r="CH32" s="398"/>
      <c r="CI32" s="398"/>
      <c r="CJ32" s="398"/>
      <c r="CK32" s="398"/>
      <c r="CL32" s="398"/>
      <c r="CM32" s="398"/>
      <c r="CO32" s="398" t="s">
        <v>196</v>
      </c>
      <c r="CP32" s="398"/>
      <c r="CQ32" s="398"/>
      <c r="CR32" s="398"/>
      <c r="CS32" s="398"/>
      <c r="CT32" s="398"/>
      <c r="CU32" s="398"/>
      <c r="CV32" s="398"/>
      <c r="CW32" s="398"/>
      <c r="CX32" s="398"/>
      <c r="CY32" s="398"/>
      <c r="CZ32" s="398"/>
      <c r="DA32" s="398"/>
      <c r="DB32" s="398"/>
      <c r="DC32" s="398"/>
      <c r="DD32" s="398"/>
      <c r="DE32" s="398"/>
      <c r="DI32" s="198"/>
    </row>
    <row r="33" spans="1:113" ht="13.5" customHeight="1" x14ac:dyDescent="0.15">
      <c r="A33" s="175"/>
      <c r="B33" s="199"/>
      <c r="C33" s="418" t="s">
        <v>197</v>
      </c>
      <c r="D33" s="418"/>
      <c r="E33" s="383" t="s">
        <v>198</v>
      </c>
      <c r="F33" s="383"/>
      <c r="G33" s="383"/>
      <c r="H33" s="383"/>
      <c r="I33" s="383"/>
      <c r="J33" s="383"/>
      <c r="K33" s="383"/>
      <c r="L33" s="383"/>
      <c r="M33" s="383"/>
      <c r="N33" s="383"/>
      <c r="O33" s="383"/>
      <c r="P33" s="383"/>
      <c r="Q33" s="383"/>
      <c r="R33" s="383"/>
      <c r="S33" s="383"/>
      <c r="T33" s="200"/>
      <c r="U33" s="418" t="s">
        <v>197</v>
      </c>
      <c r="V33" s="418"/>
      <c r="W33" s="383" t="s">
        <v>198</v>
      </c>
      <c r="X33" s="383"/>
      <c r="Y33" s="383"/>
      <c r="Z33" s="383"/>
      <c r="AA33" s="383"/>
      <c r="AB33" s="383"/>
      <c r="AC33" s="383"/>
      <c r="AD33" s="383"/>
      <c r="AE33" s="383"/>
      <c r="AF33" s="383"/>
      <c r="AG33" s="383"/>
      <c r="AH33" s="383"/>
      <c r="AI33" s="383"/>
      <c r="AJ33" s="383"/>
      <c r="AK33" s="383"/>
      <c r="AL33" s="200"/>
      <c r="AM33" s="418" t="s">
        <v>197</v>
      </c>
      <c r="AN33" s="418"/>
      <c r="AO33" s="383" t="s">
        <v>198</v>
      </c>
      <c r="AP33" s="383"/>
      <c r="AQ33" s="383"/>
      <c r="AR33" s="383"/>
      <c r="AS33" s="383"/>
      <c r="AT33" s="383"/>
      <c r="AU33" s="383"/>
      <c r="AV33" s="383"/>
      <c r="AW33" s="383"/>
      <c r="AX33" s="383"/>
      <c r="AY33" s="383"/>
      <c r="AZ33" s="383"/>
      <c r="BA33" s="383"/>
      <c r="BB33" s="383"/>
      <c r="BC33" s="383"/>
      <c r="BD33" s="201"/>
      <c r="BE33" s="383" t="s">
        <v>199</v>
      </c>
      <c r="BF33" s="383"/>
      <c r="BG33" s="383" t="s">
        <v>200</v>
      </c>
      <c r="BH33" s="383"/>
      <c r="BI33" s="383"/>
      <c r="BJ33" s="383"/>
      <c r="BK33" s="383"/>
      <c r="BL33" s="383"/>
      <c r="BM33" s="383"/>
      <c r="BN33" s="383"/>
      <c r="BO33" s="383"/>
      <c r="BP33" s="383"/>
      <c r="BQ33" s="383"/>
      <c r="BR33" s="383"/>
      <c r="BS33" s="383"/>
      <c r="BT33" s="383"/>
      <c r="BU33" s="383"/>
      <c r="BV33" s="201"/>
      <c r="BW33" s="418" t="s">
        <v>199</v>
      </c>
      <c r="BX33" s="418"/>
      <c r="BY33" s="383" t="s">
        <v>201</v>
      </c>
      <c r="BZ33" s="383"/>
      <c r="CA33" s="383"/>
      <c r="CB33" s="383"/>
      <c r="CC33" s="383"/>
      <c r="CD33" s="383"/>
      <c r="CE33" s="383"/>
      <c r="CF33" s="383"/>
      <c r="CG33" s="383"/>
      <c r="CH33" s="383"/>
      <c r="CI33" s="383"/>
      <c r="CJ33" s="383"/>
      <c r="CK33" s="383"/>
      <c r="CL33" s="383"/>
      <c r="CM33" s="383"/>
      <c r="CN33" s="200"/>
      <c r="CO33" s="418" t="s">
        <v>197</v>
      </c>
      <c r="CP33" s="418"/>
      <c r="CQ33" s="383" t="s">
        <v>202</v>
      </c>
      <c r="CR33" s="383"/>
      <c r="CS33" s="383"/>
      <c r="CT33" s="383"/>
      <c r="CU33" s="383"/>
      <c r="CV33" s="383"/>
      <c r="CW33" s="383"/>
      <c r="CX33" s="383"/>
      <c r="CY33" s="383"/>
      <c r="CZ33" s="383"/>
      <c r="DA33" s="383"/>
      <c r="DB33" s="383"/>
      <c r="DC33" s="383"/>
      <c r="DD33" s="383"/>
      <c r="DE33" s="383"/>
      <c r="DF33" s="200"/>
      <c r="DG33" s="583" t="s">
        <v>203</v>
      </c>
      <c r="DH33" s="583"/>
      <c r="DI33" s="202"/>
    </row>
    <row r="34" spans="1:113" ht="32.25" customHeight="1" x14ac:dyDescent="0.15">
      <c r="A34" s="175"/>
      <c r="B34" s="199"/>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75"/>
      <c r="U34" s="584">
        <f>IF(W34="","",MAX(C34:D43)+1)</f>
        <v>2</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75"/>
      <c r="AM34" s="584">
        <f>IF(AO34="","",MAX(C34:D43,U34:V43)+1)</f>
        <v>5</v>
      </c>
      <c r="AN34" s="584"/>
      <c r="AO34" s="585" t="str">
        <f>IF('各会計、関係団体の財政状況及び健全化判断比率'!B31="","",'各会計、関係団体の財政状況及び健全化判断比率'!B31)</f>
        <v>水道事業会計</v>
      </c>
      <c r="AP34" s="585"/>
      <c r="AQ34" s="585"/>
      <c r="AR34" s="585"/>
      <c r="AS34" s="585"/>
      <c r="AT34" s="585"/>
      <c r="AU34" s="585"/>
      <c r="AV34" s="585"/>
      <c r="AW34" s="585"/>
      <c r="AX34" s="585"/>
      <c r="AY34" s="585"/>
      <c r="AZ34" s="585"/>
      <c r="BA34" s="585"/>
      <c r="BB34" s="585"/>
      <c r="BC34" s="585"/>
      <c r="BD34" s="175"/>
      <c r="BE34" s="584" t="str">
        <f>IF(BG34="","",MAX(C34:D43,U34:V43,AM34:AN43)+1)</f>
        <v/>
      </c>
      <c r="BF34" s="584"/>
      <c r="BG34" s="585"/>
      <c r="BH34" s="585"/>
      <c r="BI34" s="585"/>
      <c r="BJ34" s="585"/>
      <c r="BK34" s="585"/>
      <c r="BL34" s="585"/>
      <c r="BM34" s="585"/>
      <c r="BN34" s="585"/>
      <c r="BO34" s="585"/>
      <c r="BP34" s="585"/>
      <c r="BQ34" s="585"/>
      <c r="BR34" s="585"/>
      <c r="BS34" s="585"/>
      <c r="BT34" s="585"/>
      <c r="BU34" s="585"/>
      <c r="BV34" s="175"/>
      <c r="BW34" s="584">
        <f>IF(BY34="","",MAX(C34:D43,U34:V43,AM34:AN43,BE34:BF43)+1)</f>
        <v>7</v>
      </c>
      <c r="BX34" s="584"/>
      <c r="BY34" s="585" t="str">
        <f>IF('各会計、関係団体の財政状況及び健全化判断比率'!B68="","",'各会計、関係団体の財政状況及び健全化判断比率'!B68)</f>
        <v>亘理名取共立衛生処理組合</v>
      </c>
      <c r="BZ34" s="585"/>
      <c r="CA34" s="585"/>
      <c r="CB34" s="585"/>
      <c r="CC34" s="585"/>
      <c r="CD34" s="585"/>
      <c r="CE34" s="585"/>
      <c r="CF34" s="585"/>
      <c r="CG34" s="585"/>
      <c r="CH34" s="585"/>
      <c r="CI34" s="585"/>
      <c r="CJ34" s="585"/>
      <c r="CK34" s="585"/>
      <c r="CL34" s="585"/>
      <c r="CM34" s="585"/>
      <c r="CN34" s="175"/>
      <c r="CO34" s="584">
        <f>IF(CQ34="","",MAX(C34:D43,U34:V43,AM34:AN43,BE34:BF43,BW34:BX43)+1)</f>
        <v>14</v>
      </c>
      <c r="CP34" s="584"/>
      <c r="CQ34" s="585" t="str">
        <f>IF('各会計、関係団体の財政状況及び健全化判断比率'!BS7="","",'各会計、関係団体の財政状況及び健全化判断比率'!BS7)</f>
        <v>やまもと地域振興公社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202"/>
    </row>
    <row r="35" spans="1:113" ht="32.25" customHeight="1" x14ac:dyDescent="0.15">
      <c r="A35" s="175"/>
      <c r="B35" s="199"/>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75"/>
      <c r="U35" s="584">
        <f>IF(W35="","",U34+1)</f>
        <v>3</v>
      </c>
      <c r="V35" s="584"/>
      <c r="W35" s="585" t="str">
        <f>IF('各会計、関係団体の財政状況及び健全化判断比率'!B29="","",'各会計、関係団体の財政状況及び健全化判断比率'!B29)</f>
        <v>介護保険事業特別会計</v>
      </c>
      <c r="X35" s="585"/>
      <c r="Y35" s="585"/>
      <c r="Z35" s="585"/>
      <c r="AA35" s="585"/>
      <c r="AB35" s="585"/>
      <c r="AC35" s="585"/>
      <c r="AD35" s="585"/>
      <c r="AE35" s="585"/>
      <c r="AF35" s="585"/>
      <c r="AG35" s="585"/>
      <c r="AH35" s="585"/>
      <c r="AI35" s="585"/>
      <c r="AJ35" s="585"/>
      <c r="AK35" s="585"/>
      <c r="AL35" s="175"/>
      <c r="AM35" s="584">
        <f t="shared" ref="AM35:AM43" si="0">IF(AO35="","",AM34+1)</f>
        <v>6</v>
      </c>
      <c r="AN35" s="584"/>
      <c r="AO35" s="585" t="str">
        <f>IF('各会計、関係団体の財政状況及び健全化判断比率'!B32="","",'各会計、関係団体の財政状況及び健全化判断比率'!B32)</f>
        <v>下水道事業会計</v>
      </c>
      <c r="AP35" s="585"/>
      <c r="AQ35" s="585"/>
      <c r="AR35" s="585"/>
      <c r="AS35" s="585"/>
      <c r="AT35" s="585"/>
      <c r="AU35" s="585"/>
      <c r="AV35" s="585"/>
      <c r="AW35" s="585"/>
      <c r="AX35" s="585"/>
      <c r="AY35" s="585"/>
      <c r="AZ35" s="585"/>
      <c r="BA35" s="585"/>
      <c r="BB35" s="585"/>
      <c r="BC35" s="585"/>
      <c r="BD35" s="175"/>
      <c r="BE35" s="584" t="str">
        <f t="shared" ref="BE35:BE43" si="1">IF(BG35="","",BE34+1)</f>
        <v/>
      </c>
      <c r="BF35" s="584"/>
      <c r="BG35" s="585"/>
      <c r="BH35" s="585"/>
      <c r="BI35" s="585"/>
      <c r="BJ35" s="585"/>
      <c r="BK35" s="585"/>
      <c r="BL35" s="585"/>
      <c r="BM35" s="585"/>
      <c r="BN35" s="585"/>
      <c r="BO35" s="585"/>
      <c r="BP35" s="585"/>
      <c r="BQ35" s="585"/>
      <c r="BR35" s="585"/>
      <c r="BS35" s="585"/>
      <c r="BT35" s="585"/>
      <c r="BU35" s="585"/>
      <c r="BV35" s="175"/>
      <c r="BW35" s="584">
        <f t="shared" ref="BW35:BW43" si="2">IF(BY35="","",BW34+1)</f>
        <v>8</v>
      </c>
      <c r="BX35" s="584"/>
      <c r="BY35" s="585" t="str">
        <f>IF('各会計、関係団体の財政状況及び健全化判断比率'!B69="","",'各会計、関係団体の財政状況及び健全化判断比率'!B69)</f>
        <v>宮城県市町村職員退職手当組合</v>
      </c>
      <c r="BZ35" s="585"/>
      <c r="CA35" s="585"/>
      <c r="CB35" s="585"/>
      <c r="CC35" s="585"/>
      <c r="CD35" s="585"/>
      <c r="CE35" s="585"/>
      <c r="CF35" s="585"/>
      <c r="CG35" s="585"/>
      <c r="CH35" s="585"/>
      <c r="CI35" s="585"/>
      <c r="CJ35" s="585"/>
      <c r="CK35" s="585"/>
      <c r="CL35" s="585"/>
      <c r="CM35" s="585"/>
      <c r="CN35" s="175"/>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202"/>
    </row>
    <row r="36" spans="1:113" ht="32.25" customHeight="1" x14ac:dyDescent="0.15">
      <c r="A36" s="175"/>
      <c r="B36" s="199"/>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75"/>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75"/>
      <c r="AM36" s="584" t="str">
        <f t="shared" si="0"/>
        <v/>
      </c>
      <c r="AN36" s="584"/>
      <c r="AO36" s="585"/>
      <c r="AP36" s="585"/>
      <c r="AQ36" s="585"/>
      <c r="AR36" s="585"/>
      <c r="AS36" s="585"/>
      <c r="AT36" s="585"/>
      <c r="AU36" s="585"/>
      <c r="AV36" s="585"/>
      <c r="AW36" s="585"/>
      <c r="AX36" s="585"/>
      <c r="AY36" s="585"/>
      <c r="AZ36" s="585"/>
      <c r="BA36" s="585"/>
      <c r="BB36" s="585"/>
      <c r="BC36" s="585"/>
      <c r="BD36" s="175"/>
      <c r="BE36" s="584" t="str">
        <f t="shared" si="1"/>
        <v/>
      </c>
      <c r="BF36" s="584"/>
      <c r="BG36" s="585"/>
      <c r="BH36" s="585"/>
      <c r="BI36" s="585"/>
      <c r="BJ36" s="585"/>
      <c r="BK36" s="585"/>
      <c r="BL36" s="585"/>
      <c r="BM36" s="585"/>
      <c r="BN36" s="585"/>
      <c r="BO36" s="585"/>
      <c r="BP36" s="585"/>
      <c r="BQ36" s="585"/>
      <c r="BR36" s="585"/>
      <c r="BS36" s="585"/>
      <c r="BT36" s="585"/>
      <c r="BU36" s="585"/>
      <c r="BV36" s="175"/>
      <c r="BW36" s="584">
        <f t="shared" si="2"/>
        <v>9</v>
      </c>
      <c r="BX36" s="584"/>
      <c r="BY36" s="585" t="str">
        <f>IF('各会計、関係団体の財政状況及び健全化判断比率'!B70="","",'各会計、関係団体の財政状況及び健全化判断比率'!B70)</f>
        <v>宮城県市町村非常勤消防団員補償報償組合</v>
      </c>
      <c r="BZ36" s="585"/>
      <c r="CA36" s="585"/>
      <c r="CB36" s="585"/>
      <c r="CC36" s="585"/>
      <c r="CD36" s="585"/>
      <c r="CE36" s="585"/>
      <c r="CF36" s="585"/>
      <c r="CG36" s="585"/>
      <c r="CH36" s="585"/>
      <c r="CI36" s="585"/>
      <c r="CJ36" s="585"/>
      <c r="CK36" s="585"/>
      <c r="CL36" s="585"/>
      <c r="CM36" s="585"/>
      <c r="CN36" s="175"/>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202"/>
    </row>
    <row r="37" spans="1:113" ht="32.25" customHeight="1" x14ac:dyDescent="0.15">
      <c r="A37" s="175"/>
      <c r="B37" s="199"/>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75"/>
      <c r="U37" s="584" t="str">
        <f t="shared" si="4"/>
        <v/>
      </c>
      <c r="V37" s="584"/>
      <c r="W37" s="585"/>
      <c r="X37" s="585"/>
      <c r="Y37" s="585"/>
      <c r="Z37" s="585"/>
      <c r="AA37" s="585"/>
      <c r="AB37" s="585"/>
      <c r="AC37" s="585"/>
      <c r="AD37" s="585"/>
      <c r="AE37" s="585"/>
      <c r="AF37" s="585"/>
      <c r="AG37" s="585"/>
      <c r="AH37" s="585"/>
      <c r="AI37" s="585"/>
      <c r="AJ37" s="585"/>
      <c r="AK37" s="585"/>
      <c r="AL37" s="175"/>
      <c r="AM37" s="584" t="str">
        <f t="shared" si="0"/>
        <v/>
      </c>
      <c r="AN37" s="584"/>
      <c r="AO37" s="585"/>
      <c r="AP37" s="585"/>
      <c r="AQ37" s="585"/>
      <c r="AR37" s="585"/>
      <c r="AS37" s="585"/>
      <c r="AT37" s="585"/>
      <c r="AU37" s="585"/>
      <c r="AV37" s="585"/>
      <c r="AW37" s="585"/>
      <c r="AX37" s="585"/>
      <c r="AY37" s="585"/>
      <c r="AZ37" s="585"/>
      <c r="BA37" s="585"/>
      <c r="BB37" s="585"/>
      <c r="BC37" s="585"/>
      <c r="BD37" s="175"/>
      <c r="BE37" s="584" t="str">
        <f t="shared" si="1"/>
        <v/>
      </c>
      <c r="BF37" s="584"/>
      <c r="BG37" s="585"/>
      <c r="BH37" s="585"/>
      <c r="BI37" s="585"/>
      <c r="BJ37" s="585"/>
      <c r="BK37" s="585"/>
      <c r="BL37" s="585"/>
      <c r="BM37" s="585"/>
      <c r="BN37" s="585"/>
      <c r="BO37" s="585"/>
      <c r="BP37" s="585"/>
      <c r="BQ37" s="585"/>
      <c r="BR37" s="585"/>
      <c r="BS37" s="585"/>
      <c r="BT37" s="585"/>
      <c r="BU37" s="585"/>
      <c r="BV37" s="175"/>
      <c r="BW37" s="584">
        <f t="shared" si="2"/>
        <v>10</v>
      </c>
      <c r="BX37" s="584"/>
      <c r="BY37" s="585" t="str">
        <f>IF('各会計、関係団体の財政状況及び健全化判断比率'!B71="","",'各会計、関係団体の財政状況及び健全化判断比率'!B71)</f>
        <v>亘理地区行政事務組合</v>
      </c>
      <c r="BZ37" s="585"/>
      <c r="CA37" s="585"/>
      <c r="CB37" s="585"/>
      <c r="CC37" s="585"/>
      <c r="CD37" s="585"/>
      <c r="CE37" s="585"/>
      <c r="CF37" s="585"/>
      <c r="CG37" s="585"/>
      <c r="CH37" s="585"/>
      <c r="CI37" s="585"/>
      <c r="CJ37" s="585"/>
      <c r="CK37" s="585"/>
      <c r="CL37" s="585"/>
      <c r="CM37" s="585"/>
      <c r="CN37" s="175"/>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202"/>
    </row>
    <row r="38" spans="1:113" ht="32.25" customHeight="1" x14ac:dyDescent="0.15">
      <c r="A38" s="175"/>
      <c r="B38" s="199"/>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75"/>
      <c r="U38" s="584" t="str">
        <f t="shared" si="4"/>
        <v/>
      </c>
      <c r="V38" s="584"/>
      <c r="W38" s="585"/>
      <c r="X38" s="585"/>
      <c r="Y38" s="585"/>
      <c r="Z38" s="585"/>
      <c r="AA38" s="585"/>
      <c r="AB38" s="585"/>
      <c r="AC38" s="585"/>
      <c r="AD38" s="585"/>
      <c r="AE38" s="585"/>
      <c r="AF38" s="585"/>
      <c r="AG38" s="585"/>
      <c r="AH38" s="585"/>
      <c r="AI38" s="585"/>
      <c r="AJ38" s="585"/>
      <c r="AK38" s="585"/>
      <c r="AL38" s="175"/>
      <c r="AM38" s="584" t="str">
        <f t="shared" si="0"/>
        <v/>
      </c>
      <c r="AN38" s="584"/>
      <c r="AO38" s="585"/>
      <c r="AP38" s="585"/>
      <c r="AQ38" s="585"/>
      <c r="AR38" s="585"/>
      <c r="AS38" s="585"/>
      <c r="AT38" s="585"/>
      <c r="AU38" s="585"/>
      <c r="AV38" s="585"/>
      <c r="AW38" s="585"/>
      <c r="AX38" s="585"/>
      <c r="AY38" s="585"/>
      <c r="AZ38" s="585"/>
      <c r="BA38" s="585"/>
      <c r="BB38" s="585"/>
      <c r="BC38" s="585"/>
      <c r="BD38" s="175"/>
      <c r="BE38" s="584" t="str">
        <f t="shared" si="1"/>
        <v/>
      </c>
      <c r="BF38" s="584"/>
      <c r="BG38" s="585"/>
      <c r="BH38" s="585"/>
      <c r="BI38" s="585"/>
      <c r="BJ38" s="585"/>
      <c r="BK38" s="585"/>
      <c r="BL38" s="585"/>
      <c r="BM38" s="585"/>
      <c r="BN38" s="585"/>
      <c r="BO38" s="585"/>
      <c r="BP38" s="585"/>
      <c r="BQ38" s="585"/>
      <c r="BR38" s="585"/>
      <c r="BS38" s="585"/>
      <c r="BT38" s="585"/>
      <c r="BU38" s="585"/>
      <c r="BV38" s="175"/>
      <c r="BW38" s="584">
        <f t="shared" si="2"/>
        <v>11</v>
      </c>
      <c r="BX38" s="584"/>
      <c r="BY38" s="585" t="str">
        <f>IF('各会計、関係団体の財政状況及び健全化判断比率'!B72="","",'各会計、関係団体の財政状況及び健全化判断比率'!B72)</f>
        <v>宮城県市町村自治振興センター</v>
      </c>
      <c r="BZ38" s="585"/>
      <c r="CA38" s="585"/>
      <c r="CB38" s="585"/>
      <c r="CC38" s="585"/>
      <c r="CD38" s="585"/>
      <c r="CE38" s="585"/>
      <c r="CF38" s="585"/>
      <c r="CG38" s="585"/>
      <c r="CH38" s="585"/>
      <c r="CI38" s="585"/>
      <c r="CJ38" s="585"/>
      <c r="CK38" s="585"/>
      <c r="CL38" s="585"/>
      <c r="CM38" s="585"/>
      <c r="CN38" s="175"/>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202"/>
    </row>
    <row r="39" spans="1:113" ht="32.25" customHeight="1" x14ac:dyDescent="0.15">
      <c r="A39" s="175"/>
      <c r="B39" s="199"/>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75"/>
      <c r="U39" s="584" t="str">
        <f t="shared" si="4"/>
        <v/>
      </c>
      <c r="V39" s="584"/>
      <c r="W39" s="585"/>
      <c r="X39" s="585"/>
      <c r="Y39" s="585"/>
      <c r="Z39" s="585"/>
      <c r="AA39" s="585"/>
      <c r="AB39" s="585"/>
      <c r="AC39" s="585"/>
      <c r="AD39" s="585"/>
      <c r="AE39" s="585"/>
      <c r="AF39" s="585"/>
      <c r="AG39" s="585"/>
      <c r="AH39" s="585"/>
      <c r="AI39" s="585"/>
      <c r="AJ39" s="585"/>
      <c r="AK39" s="585"/>
      <c r="AL39" s="175"/>
      <c r="AM39" s="584" t="str">
        <f t="shared" si="0"/>
        <v/>
      </c>
      <c r="AN39" s="584"/>
      <c r="AO39" s="585"/>
      <c r="AP39" s="585"/>
      <c r="AQ39" s="585"/>
      <c r="AR39" s="585"/>
      <c r="AS39" s="585"/>
      <c r="AT39" s="585"/>
      <c r="AU39" s="585"/>
      <c r="AV39" s="585"/>
      <c r="AW39" s="585"/>
      <c r="AX39" s="585"/>
      <c r="AY39" s="585"/>
      <c r="AZ39" s="585"/>
      <c r="BA39" s="585"/>
      <c r="BB39" s="585"/>
      <c r="BC39" s="585"/>
      <c r="BD39" s="175"/>
      <c r="BE39" s="584" t="str">
        <f t="shared" si="1"/>
        <v/>
      </c>
      <c r="BF39" s="584"/>
      <c r="BG39" s="585"/>
      <c r="BH39" s="585"/>
      <c r="BI39" s="585"/>
      <c r="BJ39" s="585"/>
      <c r="BK39" s="585"/>
      <c r="BL39" s="585"/>
      <c r="BM39" s="585"/>
      <c r="BN39" s="585"/>
      <c r="BO39" s="585"/>
      <c r="BP39" s="585"/>
      <c r="BQ39" s="585"/>
      <c r="BR39" s="585"/>
      <c r="BS39" s="585"/>
      <c r="BT39" s="585"/>
      <c r="BU39" s="585"/>
      <c r="BV39" s="175"/>
      <c r="BW39" s="584">
        <f t="shared" si="2"/>
        <v>12</v>
      </c>
      <c r="BX39" s="584"/>
      <c r="BY39" s="585" t="str">
        <f>IF('各会計、関係団体の財政状況及び健全化判断比率'!B73="","",'各会計、関係団体の財政状況及び健全化判断比率'!B73)</f>
        <v>宮城県後期高齢者医療広域連合</v>
      </c>
      <c r="BZ39" s="585"/>
      <c r="CA39" s="585"/>
      <c r="CB39" s="585"/>
      <c r="CC39" s="585"/>
      <c r="CD39" s="585"/>
      <c r="CE39" s="585"/>
      <c r="CF39" s="585"/>
      <c r="CG39" s="585"/>
      <c r="CH39" s="585"/>
      <c r="CI39" s="585"/>
      <c r="CJ39" s="585"/>
      <c r="CK39" s="585"/>
      <c r="CL39" s="585"/>
      <c r="CM39" s="585"/>
      <c r="CN39" s="175"/>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202"/>
    </row>
    <row r="40" spans="1:113" ht="32.25" customHeight="1" x14ac:dyDescent="0.15">
      <c r="A40" s="175"/>
      <c r="B40" s="199"/>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75"/>
      <c r="U40" s="584" t="str">
        <f t="shared" si="4"/>
        <v/>
      </c>
      <c r="V40" s="584"/>
      <c r="W40" s="585"/>
      <c r="X40" s="585"/>
      <c r="Y40" s="585"/>
      <c r="Z40" s="585"/>
      <c r="AA40" s="585"/>
      <c r="AB40" s="585"/>
      <c r="AC40" s="585"/>
      <c r="AD40" s="585"/>
      <c r="AE40" s="585"/>
      <c r="AF40" s="585"/>
      <c r="AG40" s="585"/>
      <c r="AH40" s="585"/>
      <c r="AI40" s="585"/>
      <c r="AJ40" s="585"/>
      <c r="AK40" s="585"/>
      <c r="AL40" s="175"/>
      <c r="AM40" s="584" t="str">
        <f t="shared" si="0"/>
        <v/>
      </c>
      <c r="AN40" s="584"/>
      <c r="AO40" s="585"/>
      <c r="AP40" s="585"/>
      <c r="AQ40" s="585"/>
      <c r="AR40" s="585"/>
      <c r="AS40" s="585"/>
      <c r="AT40" s="585"/>
      <c r="AU40" s="585"/>
      <c r="AV40" s="585"/>
      <c r="AW40" s="585"/>
      <c r="AX40" s="585"/>
      <c r="AY40" s="585"/>
      <c r="AZ40" s="585"/>
      <c r="BA40" s="585"/>
      <c r="BB40" s="585"/>
      <c r="BC40" s="585"/>
      <c r="BD40" s="175"/>
      <c r="BE40" s="584" t="str">
        <f t="shared" si="1"/>
        <v/>
      </c>
      <c r="BF40" s="584"/>
      <c r="BG40" s="585"/>
      <c r="BH40" s="585"/>
      <c r="BI40" s="585"/>
      <c r="BJ40" s="585"/>
      <c r="BK40" s="585"/>
      <c r="BL40" s="585"/>
      <c r="BM40" s="585"/>
      <c r="BN40" s="585"/>
      <c r="BO40" s="585"/>
      <c r="BP40" s="585"/>
      <c r="BQ40" s="585"/>
      <c r="BR40" s="585"/>
      <c r="BS40" s="585"/>
      <c r="BT40" s="585"/>
      <c r="BU40" s="585"/>
      <c r="BV40" s="175"/>
      <c r="BW40" s="584">
        <f t="shared" si="2"/>
        <v>13</v>
      </c>
      <c r="BX40" s="584"/>
      <c r="BY40" s="585" t="str">
        <f>IF('各会計、関係団体の財政状況及び健全化判断比率'!B74="","",'各会計、関係団体の財政状況及び健全化判断比率'!B74)</f>
        <v>宮城県後期高齢者医療事業会計</v>
      </c>
      <c r="BZ40" s="585"/>
      <c r="CA40" s="585"/>
      <c r="CB40" s="585"/>
      <c r="CC40" s="585"/>
      <c r="CD40" s="585"/>
      <c r="CE40" s="585"/>
      <c r="CF40" s="585"/>
      <c r="CG40" s="585"/>
      <c r="CH40" s="585"/>
      <c r="CI40" s="585"/>
      <c r="CJ40" s="585"/>
      <c r="CK40" s="585"/>
      <c r="CL40" s="585"/>
      <c r="CM40" s="585"/>
      <c r="CN40" s="175"/>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202"/>
    </row>
    <row r="41" spans="1:113" ht="32.25" customHeight="1" x14ac:dyDescent="0.15">
      <c r="A41" s="175"/>
      <c r="B41" s="199"/>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75"/>
      <c r="U41" s="584" t="str">
        <f t="shared" si="4"/>
        <v/>
      </c>
      <c r="V41" s="584"/>
      <c r="W41" s="585"/>
      <c r="X41" s="585"/>
      <c r="Y41" s="585"/>
      <c r="Z41" s="585"/>
      <c r="AA41" s="585"/>
      <c r="AB41" s="585"/>
      <c r="AC41" s="585"/>
      <c r="AD41" s="585"/>
      <c r="AE41" s="585"/>
      <c r="AF41" s="585"/>
      <c r="AG41" s="585"/>
      <c r="AH41" s="585"/>
      <c r="AI41" s="585"/>
      <c r="AJ41" s="585"/>
      <c r="AK41" s="585"/>
      <c r="AL41" s="175"/>
      <c r="AM41" s="584" t="str">
        <f t="shared" si="0"/>
        <v/>
      </c>
      <c r="AN41" s="584"/>
      <c r="AO41" s="585"/>
      <c r="AP41" s="585"/>
      <c r="AQ41" s="585"/>
      <c r="AR41" s="585"/>
      <c r="AS41" s="585"/>
      <c r="AT41" s="585"/>
      <c r="AU41" s="585"/>
      <c r="AV41" s="585"/>
      <c r="AW41" s="585"/>
      <c r="AX41" s="585"/>
      <c r="AY41" s="585"/>
      <c r="AZ41" s="585"/>
      <c r="BA41" s="585"/>
      <c r="BB41" s="585"/>
      <c r="BC41" s="585"/>
      <c r="BD41" s="175"/>
      <c r="BE41" s="584" t="str">
        <f t="shared" si="1"/>
        <v/>
      </c>
      <c r="BF41" s="584"/>
      <c r="BG41" s="585"/>
      <c r="BH41" s="585"/>
      <c r="BI41" s="585"/>
      <c r="BJ41" s="585"/>
      <c r="BK41" s="585"/>
      <c r="BL41" s="585"/>
      <c r="BM41" s="585"/>
      <c r="BN41" s="585"/>
      <c r="BO41" s="585"/>
      <c r="BP41" s="585"/>
      <c r="BQ41" s="585"/>
      <c r="BR41" s="585"/>
      <c r="BS41" s="585"/>
      <c r="BT41" s="585"/>
      <c r="BU41" s="585"/>
      <c r="BV41" s="175"/>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75"/>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202"/>
    </row>
    <row r="42" spans="1:113" ht="32.25" customHeight="1" x14ac:dyDescent="0.15">
      <c r="B42" s="199"/>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75"/>
      <c r="U42" s="584" t="str">
        <f t="shared" si="4"/>
        <v/>
      </c>
      <c r="V42" s="584"/>
      <c r="W42" s="585"/>
      <c r="X42" s="585"/>
      <c r="Y42" s="585"/>
      <c r="Z42" s="585"/>
      <c r="AA42" s="585"/>
      <c r="AB42" s="585"/>
      <c r="AC42" s="585"/>
      <c r="AD42" s="585"/>
      <c r="AE42" s="585"/>
      <c r="AF42" s="585"/>
      <c r="AG42" s="585"/>
      <c r="AH42" s="585"/>
      <c r="AI42" s="585"/>
      <c r="AJ42" s="585"/>
      <c r="AK42" s="585"/>
      <c r="AL42" s="175"/>
      <c r="AM42" s="584" t="str">
        <f t="shared" si="0"/>
        <v/>
      </c>
      <c r="AN42" s="584"/>
      <c r="AO42" s="585"/>
      <c r="AP42" s="585"/>
      <c r="AQ42" s="585"/>
      <c r="AR42" s="585"/>
      <c r="AS42" s="585"/>
      <c r="AT42" s="585"/>
      <c r="AU42" s="585"/>
      <c r="AV42" s="585"/>
      <c r="AW42" s="585"/>
      <c r="AX42" s="585"/>
      <c r="AY42" s="585"/>
      <c r="AZ42" s="585"/>
      <c r="BA42" s="585"/>
      <c r="BB42" s="585"/>
      <c r="BC42" s="585"/>
      <c r="BD42" s="175"/>
      <c r="BE42" s="584" t="str">
        <f t="shared" si="1"/>
        <v/>
      </c>
      <c r="BF42" s="584"/>
      <c r="BG42" s="585"/>
      <c r="BH42" s="585"/>
      <c r="BI42" s="585"/>
      <c r="BJ42" s="585"/>
      <c r="BK42" s="585"/>
      <c r="BL42" s="585"/>
      <c r="BM42" s="585"/>
      <c r="BN42" s="585"/>
      <c r="BO42" s="585"/>
      <c r="BP42" s="585"/>
      <c r="BQ42" s="585"/>
      <c r="BR42" s="585"/>
      <c r="BS42" s="585"/>
      <c r="BT42" s="585"/>
      <c r="BU42" s="585"/>
      <c r="BV42" s="175"/>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75"/>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202"/>
    </row>
    <row r="43" spans="1:113" ht="32.25" customHeight="1" x14ac:dyDescent="0.15">
      <c r="B43" s="199"/>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75"/>
      <c r="U43" s="584" t="str">
        <f t="shared" si="4"/>
        <v/>
      </c>
      <c r="V43" s="584"/>
      <c r="W43" s="585"/>
      <c r="X43" s="585"/>
      <c r="Y43" s="585"/>
      <c r="Z43" s="585"/>
      <c r="AA43" s="585"/>
      <c r="AB43" s="585"/>
      <c r="AC43" s="585"/>
      <c r="AD43" s="585"/>
      <c r="AE43" s="585"/>
      <c r="AF43" s="585"/>
      <c r="AG43" s="585"/>
      <c r="AH43" s="585"/>
      <c r="AI43" s="585"/>
      <c r="AJ43" s="585"/>
      <c r="AK43" s="585"/>
      <c r="AL43" s="175"/>
      <c r="AM43" s="584" t="str">
        <f t="shared" si="0"/>
        <v/>
      </c>
      <c r="AN43" s="584"/>
      <c r="AO43" s="585"/>
      <c r="AP43" s="585"/>
      <c r="AQ43" s="585"/>
      <c r="AR43" s="585"/>
      <c r="AS43" s="585"/>
      <c r="AT43" s="585"/>
      <c r="AU43" s="585"/>
      <c r="AV43" s="585"/>
      <c r="AW43" s="585"/>
      <c r="AX43" s="585"/>
      <c r="AY43" s="585"/>
      <c r="AZ43" s="585"/>
      <c r="BA43" s="585"/>
      <c r="BB43" s="585"/>
      <c r="BC43" s="585"/>
      <c r="BD43" s="175"/>
      <c r="BE43" s="584" t="str">
        <f t="shared" si="1"/>
        <v/>
      </c>
      <c r="BF43" s="584"/>
      <c r="BG43" s="585"/>
      <c r="BH43" s="585"/>
      <c r="BI43" s="585"/>
      <c r="BJ43" s="585"/>
      <c r="BK43" s="585"/>
      <c r="BL43" s="585"/>
      <c r="BM43" s="585"/>
      <c r="BN43" s="585"/>
      <c r="BO43" s="585"/>
      <c r="BP43" s="585"/>
      <c r="BQ43" s="585"/>
      <c r="BR43" s="585"/>
      <c r="BS43" s="585"/>
      <c r="BT43" s="585"/>
      <c r="BU43" s="585"/>
      <c r="BV43" s="175"/>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75"/>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202"/>
    </row>
    <row r="44" spans="1:113" ht="13.5" customHeight="1" thickBot="1" x14ac:dyDescent="0.2">
      <c r="B44" s="203"/>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4"/>
      <c r="BR44" s="204"/>
      <c r="BS44" s="204"/>
      <c r="BT44" s="204"/>
      <c r="BU44" s="204"/>
      <c r="BV44" s="204"/>
      <c r="BW44" s="204"/>
      <c r="BX44" s="204"/>
      <c r="BY44" s="204"/>
      <c r="BZ44" s="204"/>
      <c r="CA44" s="204"/>
      <c r="CB44" s="204"/>
      <c r="CC44" s="204"/>
      <c r="CD44" s="204"/>
      <c r="CE44" s="204"/>
      <c r="CF44" s="204"/>
      <c r="CG44" s="204"/>
      <c r="CH44" s="204"/>
      <c r="CI44" s="204"/>
      <c r="CJ44" s="204"/>
      <c r="CK44" s="204"/>
      <c r="CL44" s="204"/>
      <c r="CM44" s="204"/>
      <c r="CN44" s="204"/>
      <c r="CO44" s="204"/>
      <c r="CP44" s="204"/>
      <c r="CQ44" s="204"/>
      <c r="CR44" s="204"/>
      <c r="CS44" s="204"/>
      <c r="CT44" s="204"/>
      <c r="CU44" s="204"/>
      <c r="CV44" s="204"/>
      <c r="CW44" s="204"/>
      <c r="CX44" s="204"/>
      <c r="CY44" s="204"/>
      <c r="CZ44" s="204"/>
      <c r="DA44" s="204"/>
      <c r="DB44" s="204"/>
      <c r="DC44" s="204"/>
      <c r="DD44" s="204"/>
      <c r="DE44" s="204"/>
      <c r="DF44" s="204"/>
      <c r="DG44" s="204"/>
      <c r="DH44" s="204"/>
      <c r="DI44" s="205"/>
    </row>
    <row r="45" spans="1:113" x14ac:dyDescent="0.15"/>
    <row r="46" spans="1:113" x14ac:dyDescent="0.15">
      <c r="B46" s="174" t="s">
        <v>204</v>
      </c>
      <c r="E46" s="587" t="s">
        <v>205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206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207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208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209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210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211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212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c5aTBW6TXG9bKmjtyMCFM76baaIqZKniw4G8Bxw81XmWqHUvXpVwLO/+IbZqxjNTbsFL/m0JLtnaYapQ4l3BZA==" saltValue="+Nf9oD5C9Lj4bpML2rOaE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D7" zoomScale="80" zoomScaleNormal="80" zoomScaleSheetLayoutView="100" workbookViewId="0">
      <selection activeCell="H37" sqref="H37"/>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550</v>
      </c>
      <c r="G33" s="29" t="s">
        <v>551</v>
      </c>
      <c r="H33" s="29" t="s">
        <v>552</v>
      </c>
      <c r="I33" s="29" t="s">
        <v>553</v>
      </c>
      <c r="J33" s="30" t="s">
        <v>554</v>
      </c>
      <c r="K33" s="22"/>
      <c r="L33" s="22"/>
      <c r="M33" s="22"/>
      <c r="N33" s="22"/>
      <c r="O33" s="22"/>
      <c r="P33" s="22"/>
    </row>
    <row r="34" spans="1:16" ht="39" customHeight="1" x14ac:dyDescent="0.15">
      <c r="A34" s="22"/>
      <c r="B34" s="31"/>
      <c r="C34" s="1136" t="s">
        <v>558</v>
      </c>
      <c r="D34" s="1136"/>
      <c r="E34" s="1137"/>
      <c r="F34" s="32">
        <v>18.5</v>
      </c>
      <c r="G34" s="33">
        <v>18</v>
      </c>
      <c r="H34" s="33">
        <v>19.809999999999999</v>
      </c>
      <c r="I34" s="33">
        <v>11.16</v>
      </c>
      <c r="J34" s="34">
        <v>12.1</v>
      </c>
      <c r="K34" s="22"/>
      <c r="L34" s="22"/>
      <c r="M34" s="22"/>
      <c r="N34" s="22"/>
      <c r="O34" s="22"/>
      <c r="P34" s="22"/>
    </row>
    <row r="35" spans="1:16" ht="39" customHeight="1" x14ac:dyDescent="0.15">
      <c r="A35" s="22"/>
      <c r="B35" s="35"/>
      <c r="C35" s="1132" t="s">
        <v>559</v>
      </c>
      <c r="D35" s="1132"/>
      <c r="E35" s="1133"/>
      <c r="F35" s="36">
        <v>3.78</v>
      </c>
      <c r="G35" s="37">
        <v>2.66</v>
      </c>
      <c r="H35" s="37">
        <v>4.2699999999999996</v>
      </c>
      <c r="I35" s="37">
        <v>4.55</v>
      </c>
      <c r="J35" s="38">
        <v>4.6100000000000003</v>
      </c>
      <c r="K35" s="22"/>
      <c r="L35" s="22"/>
      <c r="M35" s="22"/>
      <c r="N35" s="22"/>
      <c r="O35" s="22"/>
      <c r="P35" s="22"/>
    </row>
    <row r="36" spans="1:16" ht="39" customHeight="1" x14ac:dyDescent="0.15">
      <c r="A36" s="22"/>
      <c r="B36" s="35"/>
      <c r="C36" s="1132" t="s">
        <v>560</v>
      </c>
      <c r="D36" s="1132"/>
      <c r="E36" s="1133"/>
      <c r="F36" s="36">
        <v>2.2200000000000002</v>
      </c>
      <c r="G36" s="37">
        <v>2.81</v>
      </c>
      <c r="H36" s="37">
        <v>1.34</v>
      </c>
      <c r="I36" s="37">
        <v>0.69</v>
      </c>
      <c r="J36" s="38">
        <v>3.09</v>
      </c>
      <c r="K36" s="22"/>
      <c r="L36" s="22"/>
      <c r="M36" s="22"/>
      <c r="N36" s="22"/>
      <c r="O36" s="22"/>
      <c r="P36" s="22"/>
    </row>
    <row r="37" spans="1:16" ht="39" customHeight="1" x14ac:dyDescent="0.15">
      <c r="A37" s="22"/>
      <c r="B37" s="35"/>
      <c r="C37" s="1132" t="s">
        <v>561</v>
      </c>
      <c r="D37" s="1132"/>
      <c r="E37" s="1133"/>
      <c r="F37" s="36">
        <v>7.5</v>
      </c>
      <c r="G37" s="37">
        <v>3.9</v>
      </c>
      <c r="H37" s="37">
        <v>3.88</v>
      </c>
      <c r="I37" s="37">
        <v>3.13</v>
      </c>
      <c r="J37" s="38">
        <v>2.93</v>
      </c>
      <c r="K37" s="22"/>
      <c r="L37" s="22"/>
      <c r="M37" s="22"/>
      <c r="N37" s="22"/>
      <c r="O37" s="22"/>
      <c r="P37" s="22"/>
    </row>
    <row r="38" spans="1:16" ht="39" customHeight="1" x14ac:dyDescent="0.15">
      <c r="A38" s="22"/>
      <c r="B38" s="35"/>
      <c r="C38" s="1132" t="s">
        <v>562</v>
      </c>
      <c r="D38" s="1132"/>
      <c r="E38" s="1133"/>
      <c r="F38" s="36">
        <v>1.26</v>
      </c>
      <c r="G38" s="37">
        <v>1.76</v>
      </c>
      <c r="H38" s="37">
        <v>2.44</v>
      </c>
      <c r="I38" s="37">
        <v>2.0099999999999998</v>
      </c>
      <c r="J38" s="38">
        <v>0.49</v>
      </c>
      <c r="K38" s="22"/>
      <c r="L38" s="22"/>
      <c r="M38" s="22"/>
      <c r="N38" s="22"/>
      <c r="O38" s="22"/>
      <c r="P38" s="22"/>
    </row>
    <row r="39" spans="1:16" ht="39" customHeight="1" x14ac:dyDescent="0.15">
      <c r="A39" s="22"/>
      <c r="B39" s="35"/>
      <c r="C39" s="1132" t="s">
        <v>563</v>
      </c>
      <c r="D39" s="1132"/>
      <c r="E39" s="1133"/>
      <c r="F39" s="36">
        <v>0.04</v>
      </c>
      <c r="G39" s="37">
        <v>0.06</v>
      </c>
      <c r="H39" s="37">
        <v>0.04</v>
      </c>
      <c r="I39" s="37">
        <v>0.06</v>
      </c>
      <c r="J39" s="38">
        <v>0.04</v>
      </c>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564</v>
      </c>
      <c r="D42" s="1132"/>
      <c r="E42" s="1133"/>
      <c r="F42" s="36" t="s">
        <v>509</v>
      </c>
      <c r="G42" s="37" t="s">
        <v>509</v>
      </c>
      <c r="H42" s="37" t="s">
        <v>509</v>
      </c>
      <c r="I42" s="37" t="s">
        <v>509</v>
      </c>
      <c r="J42" s="38" t="s">
        <v>509</v>
      </c>
      <c r="K42" s="22"/>
      <c r="L42" s="22"/>
      <c r="M42" s="22"/>
      <c r="N42" s="22"/>
      <c r="O42" s="22"/>
      <c r="P42" s="22"/>
    </row>
    <row r="43" spans="1:16" ht="39" customHeight="1" thickBot="1" x14ac:dyDescent="0.2">
      <c r="A43" s="22"/>
      <c r="B43" s="40"/>
      <c r="C43" s="1134" t="s">
        <v>565</v>
      </c>
      <c r="D43" s="1134"/>
      <c r="E43" s="1135"/>
      <c r="F43" s="41" t="s">
        <v>509</v>
      </c>
      <c r="G43" s="42" t="s">
        <v>509</v>
      </c>
      <c r="H43" s="42" t="s">
        <v>509</v>
      </c>
      <c r="I43" s="42" t="s">
        <v>509</v>
      </c>
      <c r="J43" s="43" t="s">
        <v>509</v>
      </c>
      <c r="K43" s="22"/>
      <c r="L43" s="22"/>
      <c r="M43" s="22"/>
      <c r="N43" s="22"/>
      <c r="O43" s="22"/>
      <c r="P43" s="22"/>
    </row>
    <row r="44" spans="1:16" ht="39" customHeight="1" x14ac:dyDescent="0.15">
      <c r="A44" s="22"/>
      <c r="B44" s="44" t="s">
        <v>8</v>
      </c>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iT/6VFD2hsiZr/V0MSNJs329CXRztwDY2sUUmqR90Ezeaj1vbyS+tNe0tt2CS5bEL+Vsalo1vz8uRnfvPNcrdQ==" saltValue="yTz4AlBvpDPW1tmHp1W2I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12" zoomScale="70" zoomScaleNormal="7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9</v>
      </c>
      <c r="P43" s="46"/>
      <c r="Q43" s="46"/>
      <c r="R43" s="46"/>
      <c r="S43" s="46"/>
      <c r="T43" s="46"/>
      <c r="U43" s="46"/>
    </row>
    <row r="44" spans="1:21" ht="30.75" customHeight="1" thickBot="1" x14ac:dyDescent="0.2">
      <c r="A44" s="46"/>
      <c r="B44" s="49" t="s">
        <v>10</v>
      </c>
      <c r="C44" s="50"/>
      <c r="D44" s="50"/>
      <c r="E44" s="51"/>
      <c r="F44" s="51"/>
      <c r="G44" s="51"/>
      <c r="H44" s="51"/>
      <c r="I44" s="51"/>
      <c r="J44" s="52" t="s">
        <v>2</v>
      </c>
      <c r="K44" s="53" t="s">
        <v>550</v>
      </c>
      <c r="L44" s="54" t="s">
        <v>551</v>
      </c>
      <c r="M44" s="54" t="s">
        <v>552</v>
      </c>
      <c r="N44" s="54" t="s">
        <v>553</v>
      </c>
      <c r="O44" s="55" t="s">
        <v>554</v>
      </c>
      <c r="P44" s="46"/>
      <c r="Q44" s="46"/>
      <c r="R44" s="46"/>
      <c r="S44" s="46"/>
      <c r="T44" s="46"/>
      <c r="U44" s="46"/>
    </row>
    <row r="45" spans="1:21" ht="30.75" customHeight="1" x14ac:dyDescent="0.15">
      <c r="A45" s="46"/>
      <c r="B45" s="1138" t="s">
        <v>11</v>
      </c>
      <c r="C45" s="1139"/>
      <c r="D45" s="56"/>
      <c r="E45" s="1144" t="s">
        <v>12</v>
      </c>
      <c r="F45" s="1144"/>
      <c r="G45" s="1144"/>
      <c r="H45" s="1144"/>
      <c r="I45" s="1144"/>
      <c r="J45" s="1145"/>
      <c r="K45" s="57">
        <v>550</v>
      </c>
      <c r="L45" s="58">
        <v>568</v>
      </c>
      <c r="M45" s="58">
        <v>570</v>
      </c>
      <c r="N45" s="58">
        <v>588</v>
      </c>
      <c r="O45" s="59">
        <v>538</v>
      </c>
      <c r="P45" s="46"/>
      <c r="Q45" s="46"/>
      <c r="R45" s="46"/>
      <c r="S45" s="46"/>
      <c r="T45" s="46"/>
      <c r="U45" s="46"/>
    </row>
    <row r="46" spans="1:21" ht="30.75" customHeight="1" x14ac:dyDescent="0.15">
      <c r="A46" s="46"/>
      <c r="B46" s="1140"/>
      <c r="C46" s="1141"/>
      <c r="D46" s="60"/>
      <c r="E46" s="1146" t="s">
        <v>13</v>
      </c>
      <c r="F46" s="1146"/>
      <c r="G46" s="1146"/>
      <c r="H46" s="1146"/>
      <c r="I46" s="1146"/>
      <c r="J46" s="1147"/>
      <c r="K46" s="61" t="s">
        <v>509</v>
      </c>
      <c r="L46" s="62" t="s">
        <v>509</v>
      </c>
      <c r="M46" s="62" t="s">
        <v>509</v>
      </c>
      <c r="N46" s="62" t="s">
        <v>509</v>
      </c>
      <c r="O46" s="63" t="s">
        <v>509</v>
      </c>
      <c r="P46" s="46"/>
      <c r="Q46" s="46"/>
      <c r="R46" s="46"/>
      <c r="S46" s="46"/>
      <c r="T46" s="46"/>
      <c r="U46" s="46"/>
    </row>
    <row r="47" spans="1:21" ht="30.75" customHeight="1" x14ac:dyDescent="0.15">
      <c r="A47" s="46"/>
      <c r="B47" s="1140"/>
      <c r="C47" s="1141"/>
      <c r="D47" s="60"/>
      <c r="E47" s="1146" t="s">
        <v>14</v>
      </c>
      <c r="F47" s="1146"/>
      <c r="G47" s="1146"/>
      <c r="H47" s="1146"/>
      <c r="I47" s="1146"/>
      <c r="J47" s="1147"/>
      <c r="K47" s="61" t="s">
        <v>509</v>
      </c>
      <c r="L47" s="62" t="s">
        <v>509</v>
      </c>
      <c r="M47" s="62" t="s">
        <v>509</v>
      </c>
      <c r="N47" s="62" t="s">
        <v>509</v>
      </c>
      <c r="O47" s="63" t="s">
        <v>509</v>
      </c>
      <c r="P47" s="46"/>
      <c r="Q47" s="46"/>
      <c r="R47" s="46"/>
      <c r="S47" s="46"/>
      <c r="T47" s="46"/>
      <c r="U47" s="46"/>
    </row>
    <row r="48" spans="1:21" ht="30.75" customHeight="1" x14ac:dyDescent="0.15">
      <c r="A48" s="46"/>
      <c r="B48" s="1140"/>
      <c r="C48" s="1141"/>
      <c r="D48" s="60"/>
      <c r="E48" s="1146" t="s">
        <v>15</v>
      </c>
      <c r="F48" s="1146"/>
      <c r="G48" s="1146"/>
      <c r="H48" s="1146"/>
      <c r="I48" s="1146"/>
      <c r="J48" s="1147"/>
      <c r="K48" s="61">
        <v>319</v>
      </c>
      <c r="L48" s="62">
        <v>305</v>
      </c>
      <c r="M48" s="62">
        <v>300</v>
      </c>
      <c r="N48" s="62">
        <v>276</v>
      </c>
      <c r="O48" s="63">
        <v>279</v>
      </c>
      <c r="P48" s="46"/>
      <c r="Q48" s="46"/>
      <c r="R48" s="46"/>
      <c r="S48" s="46"/>
      <c r="T48" s="46"/>
      <c r="U48" s="46"/>
    </row>
    <row r="49" spans="1:21" ht="30.75" customHeight="1" x14ac:dyDescent="0.15">
      <c r="A49" s="46"/>
      <c r="B49" s="1140"/>
      <c r="C49" s="1141"/>
      <c r="D49" s="60"/>
      <c r="E49" s="1146" t="s">
        <v>16</v>
      </c>
      <c r="F49" s="1146"/>
      <c r="G49" s="1146"/>
      <c r="H49" s="1146"/>
      <c r="I49" s="1146"/>
      <c r="J49" s="1147"/>
      <c r="K49" s="61">
        <v>6</v>
      </c>
      <c r="L49" s="62">
        <v>7</v>
      </c>
      <c r="M49" s="62">
        <v>7</v>
      </c>
      <c r="N49" s="62">
        <v>25</v>
      </c>
      <c r="O49" s="63">
        <v>30</v>
      </c>
      <c r="P49" s="46"/>
      <c r="Q49" s="46"/>
      <c r="R49" s="46"/>
      <c r="S49" s="46"/>
      <c r="T49" s="46"/>
      <c r="U49" s="46"/>
    </row>
    <row r="50" spans="1:21" ht="30.75" customHeight="1" x14ac:dyDescent="0.15">
      <c r="A50" s="46"/>
      <c r="B50" s="1140"/>
      <c r="C50" s="1141"/>
      <c r="D50" s="60"/>
      <c r="E50" s="1146" t="s">
        <v>17</v>
      </c>
      <c r="F50" s="1146"/>
      <c r="G50" s="1146"/>
      <c r="H50" s="1146"/>
      <c r="I50" s="1146"/>
      <c r="J50" s="1147"/>
      <c r="K50" s="61" t="s">
        <v>509</v>
      </c>
      <c r="L50" s="62" t="s">
        <v>509</v>
      </c>
      <c r="M50" s="62" t="s">
        <v>509</v>
      </c>
      <c r="N50" s="62" t="s">
        <v>509</v>
      </c>
      <c r="O50" s="63" t="s">
        <v>509</v>
      </c>
      <c r="P50" s="46"/>
      <c r="Q50" s="46"/>
      <c r="R50" s="46"/>
      <c r="S50" s="46"/>
      <c r="T50" s="46"/>
      <c r="U50" s="46"/>
    </row>
    <row r="51" spans="1:21" ht="30.75" customHeight="1" x14ac:dyDescent="0.15">
      <c r="A51" s="46"/>
      <c r="B51" s="1142"/>
      <c r="C51" s="1143"/>
      <c r="D51" s="64"/>
      <c r="E51" s="1146" t="s">
        <v>18</v>
      </c>
      <c r="F51" s="1146"/>
      <c r="G51" s="1146"/>
      <c r="H51" s="1146"/>
      <c r="I51" s="1146"/>
      <c r="J51" s="1147"/>
      <c r="K51" s="61" t="s">
        <v>509</v>
      </c>
      <c r="L51" s="62" t="s">
        <v>509</v>
      </c>
      <c r="M51" s="62" t="s">
        <v>509</v>
      </c>
      <c r="N51" s="62" t="s">
        <v>509</v>
      </c>
      <c r="O51" s="63" t="s">
        <v>509</v>
      </c>
      <c r="P51" s="46"/>
      <c r="Q51" s="46"/>
      <c r="R51" s="46"/>
      <c r="S51" s="46"/>
      <c r="T51" s="46"/>
      <c r="U51" s="46"/>
    </row>
    <row r="52" spans="1:21" ht="30.75" customHeight="1" x14ac:dyDescent="0.15">
      <c r="A52" s="46"/>
      <c r="B52" s="1148" t="s">
        <v>19</v>
      </c>
      <c r="C52" s="1149"/>
      <c r="D52" s="64"/>
      <c r="E52" s="1146" t="s">
        <v>20</v>
      </c>
      <c r="F52" s="1146"/>
      <c r="G52" s="1146"/>
      <c r="H52" s="1146"/>
      <c r="I52" s="1146"/>
      <c r="J52" s="1147"/>
      <c r="K52" s="61">
        <v>577</v>
      </c>
      <c r="L52" s="62">
        <v>582</v>
      </c>
      <c r="M52" s="62">
        <v>642</v>
      </c>
      <c r="N52" s="62">
        <v>640</v>
      </c>
      <c r="O52" s="63">
        <v>572</v>
      </c>
      <c r="P52" s="46"/>
      <c r="Q52" s="46"/>
      <c r="R52" s="46"/>
      <c r="S52" s="46"/>
      <c r="T52" s="46"/>
      <c r="U52" s="46"/>
    </row>
    <row r="53" spans="1:21" ht="30.75" customHeight="1" thickBot="1" x14ac:dyDescent="0.2">
      <c r="A53" s="46"/>
      <c r="B53" s="1150" t="s">
        <v>21</v>
      </c>
      <c r="C53" s="1151"/>
      <c r="D53" s="65"/>
      <c r="E53" s="1152" t="s">
        <v>22</v>
      </c>
      <c r="F53" s="1152"/>
      <c r="G53" s="1152"/>
      <c r="H53" s="1152"/>
      <c r="I53" s="1152"/>
      <c r="J53" s="1153"/>
      <c r="K53" s="66">
        <v>298</v>
      </c>
      <c r="L53" s="67">
        <v>298</v>
      </c>
      <c r="M53" s="67">
        <v>235</v>
      </c>
      <c r="N53" s="67">
        <v>249</v>
      </c>
      <c r="O53" s="68">
        <v>275</v>
      </c>
      <c r="P53" s="46"/>
      <c r="Q53" s="46"/>
      <c r="R53" s="46"/>
      <c r="S53" s="46"/>
      <c r="T53" s="46"/>
      <c r="U53" s="46"/>
    </row>
    <row r="54" spans="1:21" ht="24" customHeight="1" x14ac:dyDescent="0.15">
      <c r="A54" s="46"/>
      <c r="B54" s="69" t="s">
        <v>23</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t="s">
        <v>24</v>
      </c>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25</v>
      </c>
      <c r="C56" s="71"/>
      <c r="D56" s="71"/>
      <c r="E56" s="71"/>
      <c r="F56" s="71"/>
      <c r="G56" s="71"/>
      <c r="H56" s="71"/>
      <c r="I56" s="71"/>
      <c r="J56" s="71"/>
      <c r="K56" s="72"/>
      <c r="L56" s="72"/>
      <c r="M56" s="72"/>
      <c r="N56" s="72"/>
      <c r="O56" s="73" t="s">
        <v>566</v>
      </c>
      <c r="P56" s="46"/>
      <c r="Q56" s="46"/>
      <c r="R56" s="46"/>
      <c r="S56" s="46"/>
      <c r="T56" s="46"/>
      <c r="U56" s="46"/>
    </row>
    <row r="57" spans="1:21" ht="31.5" customHeight="1" thickBot="1" x14ac:dyDescent="0.2">
      <c r="A57" s="46"/>
      <c r="B57" s="74"/>
      <c r="C57" s="75"/>
      <c r="D57" s="75"/>
      <c r="E57" s="76"/>
      <c r="F57" s="76"/>
      <c r="G57" s="76"/>
      <c r="H57" s="76"/>
      <c r="I57" s="76"/>
      <c r="J57" s="77" t="s">
        <v>2</v>
      </c>
      <c r="K57" s="78" t="s">
        <v>567</v>
      </c>
      <c r="L57" s="79" t="s">
        <v>568</v>
      </c>
      <c r="M57" s="79" t="s">
        <v>569</v>
      </c>
      <c r="N57" s="79" t="s">
        <v>570</v>
      </c>
      <c r="O57" s="80" t="s">
        <v>571</v>
      </c>
      <c r="P57" s="46"/>
      <c r="Q57" s="46"/>
      <c r="R57" s="46"/>
      <c r="S57" s="46"/>
      <c r="T57" s="46"/>
      <c r="U57" s="46"/>
    </row>
    <row r="58" spans="1:21" ht="31.5" customHeight="1" x14ac:dyDescent="0.15">
      <c r="B58" s="1154" t="s">
        <v>26</v>
      </c>
      <c r="C58" s="1155"/>
      <c r="D58" s="1160" t="s">
        <v>27</v>
      </c>
      <c r="E58" s="1161"/>
      <c r="F58" s="1161"/>
      <c r="G58" s="1161"/>
      <c r="H58" s="1161"/>
      <c r="I58" s="1161"/>
      <c r="J58" s="1162"/>
      <c r="K58" s="81"/>
      <c r="L58" s="82"/>
      <c r="M58" s="82"/>
      <c r="N58" s="82"/>
      <c r="O58" s="83"/>
    </row>
    <row r="59" spans="1:21" ht="31.5" customHeight="1" x14ac:dyDescent="0.15">
      <c r="B59" s="1156"/>
      <c r="C59" s="1157"/>
      <c r="D59" s="1163" t="s">
        <v>28</v>
      </c>
      <c r="E59" s="1164"/>
      <c r="F59" s="1164"/>
      <c r="G59" s="1164"/>
      <c r="H59" s="1164"/>
      <c r="I59" s="1164"/>
      <c r="J59" s="1165"/>
      <c r="K59" s="84"/>
      <c r="L59" s="85"/>
      <c r="M59" s="85"/>
      <c r="N59" s="85"/>
      <c r="O59" s="86"/>
    </row>
    <row r="60" spans="1:21" ht="31.5" customHeight="1" thickBot="1" x14ac:dyDescent="0.2">
      <c r="B60" s="1158"/>
      <c r="C60" s="1159"/>
      <c r="D60" s="1166" t="s">
        <v>29</v>
      </c>
      <c r="E60" s="1167"/>
      <c r="F60" s="1167"/>
      <c r="G60" s="1167"/>
      <c r="H60" s="1167"/>
      <c r="I60" s="1167"/>
      <c r="J60" s="1168"/>
      <c r="K60" s="87"/>
      <c r="L60" s="88"/>
      <c r="M60" s="88"/>
      <c r="N60" s="88"/>
      <c r="O60" s="89"/>
    </row>
    <row r="61" spans="1:21" ht="24" customHeight="1" x14ac:dyDescent="0.15">
      <c r="B61" s="90"/>
      <c r="C61" s="90"/>
      <c r="D61" s="91" t="s">
        <v>30</v>
      </c>
      <c r="E61" s="92"/>
      <c r="F61" s="92"/>
      <c r="G61" s="92"/>
      <c r="H61" s="92"/>
      <c r="I61" s="92"/>
      <c r="J61" s="92"/>
      <c r="K61" s="92"/>
      <c r="L61" s="92"/>
      <c r="M61" s="92"/>
      <c r="N61" s="92"/>
      <c r="O61" s="92"/>
    </row>
    <row r="62" spans="1:21" ht="24" customHeight="1" x14ac:dyDescent="0.15">
      <c r="B62" s="93"/>
      <c r="C62" s="93"/>
      <c r="D62" s="91" t="s">
        <v>31</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4bJSR3l1rQnbEL96FL7J6ueE3cobGXzJtPpXwnmNq1KPqVEMbpFEtH76x3oKwhVZG7Zcw8FKvCIKKgBAJce/RA==" saltValue="y+wI0VKrP/1b/cWAanq/Ag=="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9</v>
      </c>
    </row>
    <row r="40" spans="2:13" ht="27.75" customHeight="1" thickBot="1" x14ac:dyDescent="0.2">
      <c r="B40" s="96" t="s">
        <v>10</v>
      </c>
      <c r="C40" s="97"/>
      <c r="D40" s="97"/>
      <c r="E40" s="98"/>
      <c r="F40" s="98"/>
      <c r="G40" s="98"/>
      <c r="H40" s="99" t="s">
        <v>2</v>
      </c>
      <c r="I40" s="100" t="s">
        <v>550</v>
      </c>
      <c r="J40" s="101" t="s">
        <v>551</v>
      </c>
      <c r="K40" s="101" t="s">
        <v>552</v>
      </c>
      <c r="L40" s="101" t="s">
        <v>553</v>
      </c>
      <c r="M40" s="102" t="s">
        <v>554</v>
      </c>
    </row>
    <row r="41" spans="2:13" ht="27.75" customHeight="1" x14ac:dyDescent="0.15">
      <c r="B41" s="1169" t="s">
        <v>32</v>
      </c>
      <c r="C41" s="1170"/>
      <c r="D41" s="103"/>
      <c r="E41" s="1175" t="s">
        <v>33</v>
      </c>
      <c r="F41" s="1175"/>
      <c r="G41" s="1175"/>
      <c r="H41" s="1176"/>
      <c r="I41" s="342">
        <v>7200</v>
      </c>
      <c r="J41" s="343">
        <v>7255</v>
      </c>
      <c r="K41" s="343">
        <v>7173</v>
      </c>
      <c r="L41" s="343">
        <v>8222</v>
      </c>
      <c r="M41" s="344">
        <v>7421</v>
      </c>
    </row>
    <row r="42" spans="2:13" ht="27.75" customHeight="1" x14ac:dyDescent="0.15">
      <c r="B42" s="1171"/>
      <c r="C42" s="1172"/>
      <c r="D42" s="104"/>
      <c r="E42" s="1177" t="s">
        <v>34</v>
      </c>
      <c r="F42" s="1177"/>
      <c r="G42" s="1177"/>
      <c r="H42" s="1178"/>
      <c r="I42" s="345" t="s">
        <v>509</v>
      </c>
      <c r="J42" s="346" t="s">
        <v>509</v>
      </c>
      <c r="K42" s="346" t="s">
        <v>509</v>
      </c>
      <c r="L42" s="346" t="s">
        <v>509</v>
      </c>
      <c r="M42" s="347" t="s">
        <v>509</v>
      </c>
    </row>
    <row r="43" spans="2:13" ht="27.75" customHeight="1" x14ac:dyDescent="0.15">
      <c r="B43" s="1171"/>
      <c r="C43" s="1172"/>
      <c r="D43" s="104"/>
      <c r="E43" s="1177" t="s">
        <v>35</v>
      </c>
      <c r="F43" s="1177"/>
      <c r="G43" s="1177"/>
      <c r="H43" s="1178"/>
      <c r="I43" s="345">
        <v>4231</v>
      </c>
      <c r="J43" s="346">
        <v>4094</v>
      </c>
      <c r="K43" s="346">
        <v>3676</v>
      </c>
      <c r="L43" s="346">
        <v>3335</v>
      </c>
      <c r="M43" s="347">
        <v>3050</v>
      </c>
    </row>
    <row r="44" spans="2:13" ht="27.75" customHeight="1" x14ac:dyDescent="0.15">
      <c r="B44" s="1171"/>
      <c r="C44" s="1172"/>
      <c r="D44" s="104"/>
      <c r="E44" s="1177" t="s">
        <v>36</v>
      </c>
      <c r="F44" s="1177"/>
      <c r="G44" s="1177"/>
      <c r="H44" s="1178"/>
      <c r="I44" s="345">
        <v>49</v>
      </c>
      <c r="J44" s="346">
        <v>150</v>
      </c>
      <c r="K44" s="346">
        <v>175</v>
      </c>
      <c r="L44" s="346">
        <v>157</v>
      </c>
      <c r="M44" s="347">
        <v>135</v>
      </c>
    </row>
    <row r="45" spans="2:13" ht="27.75" customHeight="1" x14ac:dyDescent="0.15">
      <c r="B45" s="1171"/>
      <c r="C45" s="1172"/>
      <c r="D45" s="104"/>
      <c r="E45" s="1177" t="s">
        <v>37</v>
      </c>
      <c r="F45" s="1177"/>
      <c r="G45" s="1177"/>
      <c r="H45" s="1178"/>
      <c r="I45" s="345">
        <v>999</v>
      </c>
      <c r="J45" s="346">
        <v>968</v>
      </c>
      <c r="K45" s="346">
        <v>932</v>
      </c>
      <c r="L45" s="346">
        <v>915</v>
      </c>
      <c r="M45" s="347">
        <v>941</v>
      </c>
    </row>
    <row r="46" spans="2:13" ht="27.75" customHeight="1" x14ac:dyDescent="0.15">
      <c r="B46" s="1171"/>
      <c r="C46" s="1172"/>
      <c r="D46" s="105"/>
      <c r="E46" s="1177" t="s">
        <v>38</v>
      </c>
      <c r="F46" s="1177"/>
      <c r="G46" s="1177"/>
      <c r="H46" s="1178"/>
      <c r="I46" s="345" t="s">
        <v>509</v>
      </c>
      <c r="J46" s="346" t="s">
        <v>509</v>
      </c>
      <c r="K46" s="346" t="s">
        <v>509</v>
      </c>
      <c r="L46" s="346" t="s">
        <v>509</v>
      </c>
      <c r="M46" s="347" t="s">
        <v>509</v>
      </c>
    </row>
    <row r="47" spans="2:13" ht="27.75" customHeight="1" x14ac:dyDescent="0.15">
      <c r="B47" s="1171"/>
      <c r="C47" s="1172"/>
      <c r="D47" s="106"/>
      <c r="E47" s="1179" t="s">
        <v>39</v>
      </c>
      <c r="F47" s="1180"/>
      <c r="G47" s="1180"/>
      <c r="H47" s="1181"/>
      <c r="I47" s="345" t="s">
        <v>509</v>
      </c>
      <c r="J47" s="346" t="s">
        <v>509</v>
      </c>
      <c r="K47" s="346" t="s">
        <v>509</v>
      </c>
      <c r="L47" s="346" t="s">
        <v>509</v>
      </c>
      <c r="M47" s="347" t="s">
        <v>509</v>
      </c>
    </row>
    <row r="48" spans="2:13" ht="27.75" customHeight="1" x14ac:dyDescent="0.15">
      <c r="B48" s="1171"/>
      <c r="C48" s="1172"/>
      <c r="D48" s="104"/>
      <c r="E48" s="1177" t="s">
        <v>40</v>
      </c>
      <c r="F48" s="1177"/>
      <c r="G48" s="1177"/>
      <c r="H48" s="1178"/>
      <c r="I48" s="345" t="s">
        <v>509</v>
      </c>
      <c r="J48" s="346" t="s">
        <v>509</v>
      </c>
      <c r="K48" s="346" t="s">
        <v>509</v>
      </c>
      <c r="L48" s="346" t="s">
        <v>509</v>
      </c>
      <c r="M48" s="347" t="s">
        <v>509</v>
      </c>
    </row>
    <row r="49" spans="2:13" ht="27.75" customHeight="1" x14ac:dyDescent="0.15">
      <c r="B49" s="1173"/>
      <c r="C49" s="1174"/>
      <c r="D49" s="104"/>
      <c r="E49" s="1177" t="s">
        <v>41</v>
      </c>
      <c r="F49" s="1177"/>
      <c r="G49" s="1177"/>
      <c r="H49" s="1178"/>
      <c r="I49" s="345" t="s">
        <v>509</v>
      </c>
      <c r="J49" s="346" t="s">
        <v>509</v>
      </c>
      <c r="K49" s="346" t="s">
        <v>509</v>
      </c>
      <c r="L49" s="346" t="s">
        <v>509</v>
      </c>
      <c r="M49" s="347" t="s">
        <v>509</v>
      </c>
    </row>
    <row r="50" spans="2:13" ht="27.75" customHeight="1" x14ac:dyDescent="0.15">
      <c r="B50" s="1182" t="s">
        <v>42</v>
      </c>
      <c r="C50" s="1183"/>
      <c r="D50" s="107"/>
      <c r="E50" s="1177" t="s">
        <v>43</v>
      </c>
      <c r="F50" s="1177"/>
      <c r="G50" s="1177"/>
      <c r="H50" s="1178"/>
      <c r="I50" s="345">
        <v>9917</v>
      </c>
      <c r="J50" s="346">
        <v>9288</v>
      </c>
      <c r="K50" s="346">
        <v>7614</v>
      </c>
      <c r="L50" s="346">
        <v>9554</v>
      </c>
      <c r="M50" s="347">
        <v>8822</v>
      </c>
    </row>
    <row r="51" spans="2:13" ht="27.75" customHeight="1" x14ac:dyDescent="0.15">
      <c r="B51" s="1171"/>
      <c r="C51" s="1172"/>
      <c r="D51" s="104"/>
      <c r="E51" s="1177" t="s">
        <v>44</v>
      </c>
      <c r="F51" s="1177"/>
      <c r="G51" s="1177"/>
      <c r="H51" s="1178"/>
      <c r="I51" s="345">
        <v>1921</v>
      </c>
      <c r="J51" s="346">
        <v>1823</v>
      </c>
      <c r="K51" s="346">
        <v>1691</v>
      </c>
      <c r="L51" s="346">
        <v>1563</v>
      </c>
      <c r="M51" s="347">
        <v>194</v>
      </c>
    </row>
    <row r="52" spans="2:13" ht="27.75" customHeight="1" x14ac:dyDescent="0.15">
      <c r="B52" s="1173"/>
      <c r="C52" s="1174"/>
      <c r="D52" s="104"/>
      <c r="E52" s="1177" t="s">
        <v>45</v>
      </c>
      <c r="F52" s="1177"/>
      <c r="G52" s="1177"/>
      <c r="H52" s="1178"/>
      <c r="I52" s="345">
        <v>6899</v>
      </c>
      <c r="J52" s="346">
        <v>7315</v>
      </c>
      <c r="K52" s="346">
        <v>7401</v>
      </c>
      <c r="L52" s="346">
        <v>7441</v>
      </c>
      <c r="M52" s="347">
        <v>7477</v>
      </c>
    </row>
    <row r="53" spans="2:13" ht="27.75" customHeight="1" thickBot="1" x14ac:dyDescent="0.2">
      <c r="B53" s="1184" t="s">
        <v>46</v>
      </c>
      <c r="C53" s="1185"/>
      <c r="D53" s="108"/>
      <c r="E53" s="1186" t="s">
        <v>47</v>
      </c>
      <c r="F53" s="1186"/>
      <c r="G53" s="1186"/>
      <c r="H53" s="1187"/>
      <c r="I53" s="348">
        <v>-6258</v>
      </c>
      <c r="J53" s="349">
        <v>-5958</v>
      </c>
      <c r="K53" s="349">
        <v>-4750</v>
      </c>
      <c r="L53" s="349">
        <v>-5929</v>
      </c>
      <c r="M53" s="350">
        <v>-4946</v>
      </c>
    </row>
    <row r="54" spans="2:13" ht="27.75" customHeight="1" x14ac:dyDescent="0.15">
      <c r="B54" s="109" t="s">
        <v>48</v>
      </c>
      <c r="C54" s="110"/>
      <c r="D54" s="110"/>
      <c r="E54" s="111"/>
      <c r="F54" s="111"/>
      <c r="G54" s="111"/>
      <c r="H54" s="111"/>
      <c r="I54" s="112"/>
      <c r="J54" s="112"/>
      <c r="K54" s="112"/>
      <c r="L54" s="112"/>
      <c r="M54" s="112"/>
    </row>
    <row r="55" spans="2:13" x14ac:dyDescent="0.15"/>
  </sheetData>
  <sheetProtection algorithmName="SHA-512" hashValue="5472UfplBDt+LQvDusCk6zvPoaL4Hv1Gi7mam+L4RpenzsIfrwPnt1+MxFQ8927BELPQSl+A8r5AoATPIO484A==" saltValue="wAdYbkNnQkOV5fU+Rhe03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A1C5C-029E-4323-8D5A-6F574981AAAE}">
  <sheetPr>
    <pageSetUpPr fitToPage="1"/>
  </sheetPr>
  <dimension ref="B1:W64"/>
  <sheetViews>
    <sheetView showGridLines="0" zoomScale="70" zoomScaleNormal="70" zoomScaleSheetLayoutView="100" workbookViewId="0">
      <selection activeCell="H63" sqref="H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49</v>
      </c>
    </row>
    <row r="54" spans="2:8" ht="29.25" customHeight="1" thickBot="1" x14ac:dyDescent="0.25">
      <c r="B54" s="114" t="s">
        <v>1</v>
      </c>
      <c r="C54" s="115"/>
      <c r="D54" s="115"/>
      <c r="E54" s="116" t="s">
        <v>2</v>
      </c>
      <c r="F54" s="117" t="s">
        <v>552</v>
      </c>
      <c r="G54" s="117" t="s">
        <v>553</v>
      </c>
      <c r="H54" s="118" t="s">
        <v>554</v>
      </c>
    </row>
    <row r="55" spans="2:8" ht="52.5" customHeight="1" x14ac:dyDescent="0.15">
      <c r="B55" s="119"/>
      <c r="C55" s="1196" t="s">
        <v>50</v>
      </c>
      <c r="D55" s="1196"/>
      <c r="E55" s="1197"/>
      <c r="F55" s="120">
        <v>3088</v>
      </c>
      <c r="G55" s="120">
        <v>4523</v>
      </c>
      <c r="H55" s="121">
        <v>4861</v>
      </c>
    </row>
    <row r="56" spans="2:8" ht="52.5" customHeight="1" x14ac:dyDescent="0.15">
      <c r="B56" s="122"/>
      <c r="C56" s="1198" t="s">
        <v>51</v>
      </c>
      <c r="D56" s="1198"/>
      <c r="E56" s="1199"/>
      <c r="F56" s="123">
        <v>521</v>
      </c>
      <c r="G56" s="123">
        <v>521</v>
      </c>
      <c r="H56" s="124">
        <v>521</v>
      </c>
    </row>
    <row r="57" spans="2:8" ht="53.25" customHeight="1" x14ac:dyDescent="0.15">
      <c r="B57" s="122"/>
      <c r="C57" s="1200" t="s">
        <v>52</v>
      </c>
      <c r="D57" s="1200"/>
      <c r="E57" s="1201"/>
      <c r="F57" s="125">
        <v>5890</v>
      </c>
      <c r="G57" s="125">
        <v>4063</v>
      </c>
      <c r="H57" s="126">
        <v>2774</v>
      </c>
    </row>
    <row r="58" spans="2:8" ht="45.75" customHeight="1" x14ac:dyDescent="0.15">
      <c r="B58" s="127"/>
      <c r="C58" s="1188" t="s">
        <v>581</v>
      </c>
      <c r="D58" s="1189"/>
      <c r="E58" s="1190"/>
      <c r="F58" s="128">
        <v>2988</v>
      </c>
      <c r="G58" s="128">
        <v>3476</v>
      </c>
      <c r="H58" s="129">
        <v>2424</v>
      </c>
    </row>
    <row r="59" spans="2:8" ht="45.75" customHeight="1" x14ac:dyDescent="0.15">
      <c r="B59" s="127"/>
      <c r="C59" s="1188" t="s">
        <v>582</v>
      </c>
      <c r="D59" s="1189"/>
      <c r="E59" s="1190"/>
      <c r="F59" s="128">
        <v>96</v>
      </c>
      <c r="G59" s="128">
        <v>86</v>
      </c>
      <c r="H59" s="129">
        <v>114</v>
      </c>
    </row>
    <row r="60" spans="2:8" ht="45.75" customHeight="1" x14ac:dyDescent="0.15">
      <c r="B60" s="127"/>
      <c r="C60" s="1188" t="s">
        <v>583</v>
      </c>
      <c r="D60" s="1189"/>
      <c r="E60" s="1190"/>
      <c r="F60" s="128">
        <v>2622</v>
      </c>
      <c r="G60" s="128">
        <v>319</v>
      </c>
      <c r="H60" s="129">
        <v>58</v>
      </c>
    </row>
    <row r="61" spans="2:8" ht="45.75" customHeight="1" x14ac:dyDescent="0.15">
      <c r="B61" s="127"/>
      <c r="C61" s="1188" t="s">
        <v>584</v>
      </c>
      <c r="D61" s="1189"/>
      <c r="E61" s="1190"/>
      <c r="F61" s="128">
        <v>51</v>
      </c>
      <c r="G61" s="128">
        <v>53</v>
      </c>
      <c r="H61" s="129">
        <v>56</v>
      </c>
    </row>
    <row r="62" spans="2:8" ht="45.75" customHeight="1" thickBot="1" x14ac:dyDescent="0.2">
      <c r="B62" s="130"/>
      <c r="C62" s="1191" t="s">
        <v>585</v>
      </c>
      <c r="D62" s="1192"/>
      <c r="E62" s="1193"/>
      <c r="F62" s="131">
        <v>61</v>
      </c>
      <c r="G62" s="131">
        <v>61</v>
      </c>
      <c r="H62" s="132">
        <v>56</v>
      </c>
    </row>
    <row r="63" spans="2:8" ht="52.5" customHeight="1" thickBot="1" x14ac:dyDescent="0.2">
      <c r="B63" s="133"/>
      <c r="C63" s="1194" t="s">
        <v>53</v>
      </c>
      <c r="D63" s="1194"/>
      <c r="E63" s="1195"/>
      <c r="F63" s="134">
        <v>9498</v>
      </c>
      <c r="G63" s="134">
        <v>9107</v>
      </c>
      <c r="H63" s="135">
        <v>8155</v>
      </c>
    </row>
    <row r="64" spans="2:8" x14ac:dyDescent="0.15"/>
  </sheetData>
  <sheetProtection algorithmName="SHA-512" hashValue="cj3MqqCAq898QtDS/mEjX65Vnko11MlBdFaTxjgxJpSuzjmFF9mZImKcnzfCsw45aFjKN1qHb6EjV36uEzeHCA==" saltValue="2ZFiROEKBR2lPUHp0+qVR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2" customWidth="1"/>
    <col min="2" max="8" width="13.375" style="142" customWidth="1"/>
    <col min="9" max="16384" width="11.125" style="142"/>
  </cols>
  <sheetData>
    <row r="1" spans="1:8" x14ac:dyDescent="0.15">
      <c r="A1" s="136"/>
      <c r="B1" s="137"/>
      <c r="C1" s="138"/>
      <c r="D1" s="139"/>
      <c r="E1" s="140"/>
      <c r="F1" s="140"/>
      <c r="G1" s="140"/>
      <c r="H1" s="141"/>
    </row>
    <row r="2" spans="1:8" x14ac:dyDescent="0.15">
      <c r="A2" s="143"/>
      <c r="B2" s="144"/>
      <c r="C2" s="145"/>
      <c r="D2" s="146" t="s">
        <v>54</v>
      </c>
      <c r="E2" s="147"/>
      <c r="F2" s="148" t="s">
        <v>547</v>
      </c>
      <c r="G2" s="149"/>
      <c r="H2" s="150"/>
    </row>
    <row r="3" spans="1:8" x14ac:dyDescent="0.15">
      <c r="A3" s="146" t="s">
        <v>540</v>
      </c>
      <c r="B3" s="151"/>
      <c r="C3" s="152"/>
      <c r="D3" s="153">
        <v>219798</v>
      </c>
      <c r="E3" s="154"/>
      <c r="F3" s="155">
        <v>108252</v>
      </c>
      <c r="G3" s="156"/>
      <c r="H3" s="157"/>
    </row>
    <row r="4" spans="1:8" x14ac:dyDescent="0.15">
      <c r="A4" s="158"/>
      <c r="B4" s="159"/>
      <c r="C4" s="160"/>
      <c r="D4" s="161">
        <v>59789</v>
      </c>
      <c r="E4" s="162"/>
      <c r="F4" s="163">
        <v>50321</v>
      </c>
      <c r="G4" s="164"/>
      <c r="H4" s="165"/>
    </row>
    <row r="5" spans="1:8" x14ac:dyDescent="0.15">
      <c r="A5" s="146" t="s">
        <v>542</v>
      </c>
      <c r="B5" s="151"/>
      <c r="C5" s="152"/>
      <c r="D5" s="153">
        <v>311532</v>
      </c>
      <c r="E5" s="154"/>
      <c r="F5" s="155">
        <v>93492</v>
      </c>
      <c r="G5" s="156"/>
      <c r="H5" s="157"/>
    </row>
    <row r="6" spans="1:8" x14ac:dyDescent="0.15">
      <c r="A6" s="158"/>
      <c r="B6" s="159"/>
      <c r="C6" s="160"/>
      <c r="D6" s="161">
        <v>118927</v>
      </c>
      <c r="E6" s="162"/>
      <c r="F6" s="163">
        <v>53316</v>
      </c>
      <c r="G6" s="164"/>
      <c r="H6" s="165"/>
    </row>
    <row r="7" spans="1:8" x14ac:dyDescent="0.15">
      <c r="A7" s="146" t="s">
        <v>543</v>
      </c>
      <c r="B7" s="151"/>
      <c r="C7" s="152"/>
      <c r="D7" s="153">
        <v>321114</v>
      </c>
      <c r="E7" s="154"/>
      <c r="F7" s="155">
        <v>94796</v>
      </c>
      <c r="G7" s="156"/>
      <c r="H7" s="157"/>
    </row>
    <row r="8" spans="1:8" x14ac:dyDescent="0.15">
      <c r="A8" s="158"/>
      <c r="B8" s="159"/>
      <c r="C8" s="160"/>
      <c r="D8" s="161">
        <v>73446</v>
      </c>
      <c r="E8" s="162"/>
      <c r="F8" s="163">
        <v>55781</v>
      </c>
      <c r="G8" s="164"/>
      <c r="H8" s="165"/>
    </row>
    <row r="9" spans="1:8" x14ac:dyDescent="0.15">
      <c r="A9" s="146" t="s">
        <v>544</v>
      </c>
      <c r="B9" s="151"/>
      <c r="C9" s="152"/>
      <c r="D9" s="153">
        <v>165565</v>
      </c>
      <c r="E9" s="154"/>
      <c r="F9" s="155">
        <v>85942</v>
      </c>
      <c r="G9" s="156"/>
      <c r="H9" s="157"/>
    </row>
    <row r="10" spans="1:8" x14ac:dyDescent="0.15">
      <c r="A10" s="158"/>
      <c r="B10" s="159"/>
      <c r="C10" s="160"/>
      <c r="D10" s="161">
        <v>29759</v>
      </c>
      <c r="E10" s="162"/>
      <c r="F10" s="163">
        <v>48630</v>
      </c>
      <c r="G10" s="164"/>
      <c r="H10" s="165"/>
    </row>
    <row r="11" spans="1:8" x14ac:dyDescent="0.15">
      <c r="A11" s="146" t="s">
        <v>545</v>
      </c>
      <c r="B11" s="151"/>
      <c r="C11" s="152"/>
      <c r="D11" s="153">
        <v>128228</v>
      </c>
      <c r="E11" s="154"/>
      <c r="F11" s="155">
        <v>95007</v>
      </c>
      <c r="G11" s="156"/>
      <c r="H11" s="157"/>
    </row>
    <row r="12" spans="1:8" x14ac:dyDescent="0.15">
      <c r="A12" s="158"/>
      <c r="B12" s="159"/>
      <c r="C12" s="166"/>
      <c r="D12" s="161">
        <v>51012</v>
      </c>
      <c r="E12" s="162"/>
      <c r="F12" s="163">
        <v>48509</v>
      </c>
      <c r="G12" s="164"/>
      <c r="H12" s="165"/>
    </row>
    <row r="13" spans="1:8" x14ac:dyDescent="0.15">
      <c r="A13" s="146"/>
      <c r="B13" s="151"/>
      <c r="C13" s="152"/>
      <c r="D13" s="153">
        <v>229247</v>
      </c>
      <c r="E13" s="154"/>
      <c r="F13" s="155">
        <v>95498</v>
      </c>
      <c r="G13" s="167"/>
      <c r="H13" s="157"/>
    </row>
    <row r="14" spans="1:8" x14ac:dyDescent="0.15">
      <c r="A14" s="158"/>
      <c r="B14" s="159"/>
      <c r="C14" s="160"/>
      <c r="D14" s="161">
        <v>66587</v>
      </c>
      <c r="E14" s="162"/>
      <c r="F14" s="163">
        <v>51311</v>
      </c>
      <c r="G14" s="164"/>
      <c r="H14" s="165"/>
    </row>
    <row r="17" spans="1:11" x14ac:dyDescent="0.15">
      <c r="A17" s="142" t="s">
        <v>55</v>
      </c>
    </row>
    <row r="18" spans="1:11" x14ac:dyDescent="0.15">
      <c r="A18" s="168"/>
      <c r="B18" s="168" t="str">
        <f>実質収支比率等に係る経年分析!F$46</f>
        <v>H30</v>
      </c>
      <c r="C18" s="168" t="str">
        <f>実質収支比率等に係る経年分析!G$46</f>
        <v>R01</v>
      </c>
      <c r="D18" s="168" t="str">
        <f>実質収支比率等に係る経年分析!H$46</f>
        <v>R02</v>
      </c>
      <c r="E18" s="168" t="str">
        <f>実質収支比率等に係る経年分析!I$46</f>
        <v>R03</v>
      </c>
      <c r="F18" s="168" t="str">
        <f>実質収支比率等に係る経年分析!J$46</f>
        <v>R04</v>
      </c>
    </row>
    <row r="19" spans="1:11" x14ac:dyDescent="0.15">
      <c r="A19" s="168" t="s">
        <v>56</v>
      </c>
      <c r="B19" s="168">
        <f>ROUND(VALUE(SUBSTITUTE(実質収支比率等に係る経年分析!F$48,"▲","-")),2)</f>
        <v>18.510000000000002</v>
      </c>
      <c r="C19" s="168">
        <f>ROUND(VALUE(SUBSTITUTE(実質収支比率等に係る経年分析!G$48,"▲","-")),2)</f>
        <v>18.010000000000002</v>
      </c>
      <c r="D19" s="168">
        <f>ROUND(VALUE(SUBSTITUTE(実質収支比率等に係る経年分析!H$48,"▲","-")),2)</f>
        <v>19.82</v>
      </c>
      <c r="E19" s="168">
        <f>ROUND(VALUE(SUBSTITUTE(実質収支比率等に係る経年分析!I$48,"▲","-")),2)</f>
        <v>11.16</v>
      </c>
      <c r="F19" s="168">
        <f>ROUND(VALUE(SUBSTITUTE(実質収支比率等に係る経年分析!J$48,"▲","-")),2)</f>
        <v>12.1</v>
      </c>
    </row>
    <row r="20" spans="1:11" x14ac:dyDescent="0.15">
      <c r="A20" s="168" t="s">
        <v>57</v>
      </c>
      <c r="B20" s="168">
        <f>ROUND(VALUE(SUBSTITUTE(実質収支比率等に係る経年分析!F$47,"▲","-")),2)</f>
        <v>144.57</v>
      </c>
      <c r="C20" s="168">
        <f>ROUND(VALUE(SUBSTITUTE(実質収支比率等に係る経年分析!G$47,"▲","-")),2)</f>
        <v>120.57</v>
      </c>
      <c r="D20" s="168">
        <f>ROUND(VALUE(SUBSTITUTE(実質収支比率等に係る経年分析!H$47,"▲","-")),2)</f>
        <v>73.540000000000006</v>
      </c>
      <c r="E20" s="168">
        <f>ROUND(VALUE(SUBSTITUTE(実質収支比率等に係る経年分析!I$47,"▲","-")),2)</f>
        <v>102.52</v>
      </c>
      <c r="F20" s="168">
        <f>ROUND(VALUE(SUBSTITUTE(実質収支比率等に係る経年分析!J$47,"▲","-")),2)</f>
        <v>110.12</v>
      </c>
    </row>
    <row r="21" spans="1:11" x14ac:dyDescent="0.15">
      <c r="A21" s="168" t="s">
        <v>58</v>
      </c>
      <c r="B21" s="168">
        <f>IF(ISNUMBER(VALUE(SUBSTITUTE(実質収支比率等に係る経年分析!F$49,"▲","-"))),ROUND(VALUE(SUBSTITUTE(実質収支比率等に係る経年分析!F$49,"▲","-")),2),NA())</f>
        <v>-91.65</v>
      </c>
      <c r="C21" s="168">
        <f>IF(ISNUMBER(VALUE(SUBSTITUTE(実質収支比率等に係る経年分析!G$49,"▲","-"))),ROUND(VALUE(SUBSTITUTE(実質収支比率等に係る経年分析!G$49,"▲","-")),2),NA())</f>
        <v>-37.729999999999997</v>
      </c>
      <c r="D21" s="168">
        <f>IF(ISNUMBER(VALUE(SUBSTITUTE(実質収支比率等に係る経年分析!H$49,"▲","-"))),ROUND(VALUE(SUBSTITUTE(実質収支比率等に係る経年分析!H$49,"▲","-")),2),NA())</f>
        <v>-45.77</v>
      </c>
      <c r="E21" s="168">
        <f>IF(ISNUMBER(VALUE(SUBSTITUTE(実質収支比率等に係る経年分析!I$49,"▲","-"))),ROUND(VALUE(SUBSTITUTE(実質収支比率等に係る経年分析!I$49,"▲","-")),2),NA())</f>
        <v>14.62</v>
      </c>
      <c r="F21" s="168">
        <f>IF(ISNUMBER(VALUE(SUBSTITUTE(実質収支比率等に係る経年分析!J$49,"▲","-"))),ROUND(VALUE(SUBSTITUTE(実質収支比率等に係る経年分析!J$49,"▲","-")),2),NA())</f>
        <v>31.97</v>
      </c>
    </row>
    <row r="24" spans="1:11" x14ac:dyDescent="0.15">
      <c r="A24" s="142" t="s">
        <v>59</v>
      </c>
    </row>
    <row r="25" spans="1:11" x14ac:dyDescent="0.15">
      <c r="A25" s="169"/>
      <c r="B25" s="169" t="str">
        <f>連結実質赤字比率に係る赤字・黒字の構成分析!F$33</f>
        <v>H30</v>
      </c>
      <c r="C25" s="169"/>
      <c r="D25" s="169" t="str">
        <f>連結実質赤字比率に係る赤字・黒字の構成分析!G$33</f>
        <v>R01</v>
      </c>
      <c r="E25" s="169"/>
      <c r="F25" s="169" t="str">
        <f>連結実質赤字比率に係る赤字・黒字の構成分析!H$33</f>
        <v>R02</v>
      </c>
      <c r="G25" s="169"/>
      <c r="H25" s="169" t="str">
        <f>連結実質赤字比率に係る赤字・黒字の構成分析!I$33</f>
        <v>R03</v>
      </c>
      <c r="I25" s="169"/>
      <c r="J25" s="169" t="str">
        <f>連結実質赤字比率に係る赤字・黒字の構成分析!J$33</f>
        <v>R04</v>
      </c>
      <c r="K25" s="169"/>
    </row>
    <row r="26" spans="1:11" x14ac:dyDescent="0.15">
      <c r="A26" s="169"/>
      <c r="B26" s="169" t="s">
        <v>60</v>
      </c>
      <c r="C26" s="169" t="s">
        <v>61</v>
      </c>
      <c r="D26" s="169" t="s">
        <v>60</v>
      </c>
      <c r="E26" s="169" t="s">
        <v>61</v>
      </c>
      <c r="F26" s="169" t="s">
        <v>60</v>
      </c>
      <c r="G26" s="169" t="s">
        <v>61</v>
      </c>
      <c r="H26" s="169" t="s">
        <v>60</v>
      </c>
      <c r="I26" s="169" t="s">
        <v>61</v>
      </c>
      <c r="J26" s="169" t="s">
        <v>60</v>
      </c>
      <c r="K26" s="169" t="s">
        <v>61</v>
      </c>
    </row>
    <row r="27" spans="1:11" x14ac:dyDescent="0.15">
      <c r="A27" s="169" t="str">
        <f>IF(連結実質赤字比率に係る赤字・黒字の構成分析!C$43="",NA(),連結実質赤字比率に係る赤字・黒字の構成分析!C$43)</f>
        <v>その他会計（黒字）</v>
      </c>
      <c r="B27" s="169" t="e">
        <f>IF(ROUND(VALUE(SUBSTITUTE(連結実質赤字比率に係る赤字・黒字の構成分析!F$43,"▲", "-")), 2) &lt; 0, ABS(ROUND(VALUE(SUBSTITUTE(連結実質赤字比率に係る赤字・黒字の構成分析!F$43,"▲", "-")), 2)), NA())</f>
        <v>#VALUE!</v>
      </c>
      <c r="C27" s="169" t="e">
        <f>IF(ROUND(VALUE(SUBSTITUTE(連結実質赤字比率に係る赤字・黒字の構成分析!F$43,"▲", "-")), 2) &gt;= 0, ABS(ROUND(VALUE(SUBSTITUTE(連結実質赤字比率に係る赤字・黒字の構成分析!F$43,"▲", "-")), 2)), NA())</f>
        <v>#VALUE!</v>
      </c>
      <c r="D27" s="169" t="e">
        <f>IF(ROUND(VALUE(SUBSTITUTE(連結実質赤字比率に係る赤字・黒字の構成分析!G$43,"▲", "-")), 2) &lt; 0, ABS(ROUND(VALUE(SUBSTITUTE(連結実質赤字比率に係る赤字・黒字の構成分析!G$43,"▲", "-")), 2)), NA())</f>
        <v>#VALUE!</v>
      </c>
      <c r="E27" s="169" t="e">
        <f>IF(ROUND(VALUE(SUBSTITUTE(連結実質赤字比率に係る赤字・黒字の構成分析!G$43,"▲", "-")), 2) &gt;= 0, ABS(ROUND(VALUE(SUBSTITUTE(連結実質赤字比率に係る赤字・黒字の構成分析!G$43,"▲", "-")), 2)), NA())</f>
        <v>#VALUE!</v>
      </c>
      <c r="F27" s="169" t="e">
        <f>IF(ROUND(VALUE(SUBSTITUTE(連結実質赤字比率に係る赤字・黒字の構成分析!H$43,"▲", "-")), 2) &lt; 0, ABS(ROUND(VALUE(SUBSTITUTE(連結実質赤字比率に係る赤字・黒字の構成分析!H$43,"▲", "-")), 2)), NA())</f>
        <v>#VALUE!</v>
      </c>
      <c r="G27" s="169" t="e">
        <f>IF(ROUND(VALUE(SUBSTITUTE(連結実質赤字比率に係る赤字・黒字の構成分析!H$43,"▲", "-")), 2) &gt;= 0, ABS(ROUND(VALUE(SUBSTITUTE(連結実質赤字比率に係る赤字・黒字の構成分析!H$43,"▲", "-")), 2)), NA())</f>
        <v>#VALUE!</v>
      </c>
      <c r="H27" s="169" t="e">
        <f>IF(ROUND(VALUE(SUBSTITUTE(連結実質赤字比率に係る赤字・黒字の構成分析!I$43,"▲", "-")), 2) &lt; 0, ABS(ROUND(VALUE(SUBSTITUTE(連結実質赤字比率に係る赤字・黒字の構成分析!I$43,"▲", "-")), 2)), NA())</f>
        <v>#VALUE!</v>
      </c>
      <c r="I27" s="169" t="e">
        <f>IF(ROUND(VALUE(SUBSTITUTE(連結実質赤字比率に係る赤字・黒字の構成分析!I$43,"▲", "-")), 2) &gt;= 0, ABS(ROUND(VALUE(SUBSTITUTE(連結実質赤字比率に係る赤字・黒字の構成分析!I$43,"▲", "-")), 2)), NA())</f>
        <v>#VALUE!</v>
      </c>
      <c r="J27" s="169" t="e">
        <f>IF(ROUND(VALUE(SUBSTITUTE(連結実質赤字比率に係る赤字・黒字の構成分析!J$43,"▲", "-")), 2) &lt; 0, ABS(ROUND(VALUE(SUBSTITUTE(連結実質赤字比率に係る赤字・黒字の構成分析!J$43,"▲", "-")), 2)), NA())</f>
        <v>#VALUE!</v>
      </c>
      <c r="K27" s="169" t="e">
        <f>IF(ROUND(VALUE(SUBSTITUTE(連結実質赤字比率に係る赤字・黒字の構成分析!J$43,"▲", "-")), 2) &gt;= 0, ABS(ROUND(VALUE(SUBSTITUTE(連結実質赤字比率に係る赤字・黒字の構成分析!J$43,"▲", "-")), 2)), NA())</f>
        <v>#VALUE!</v>
      </c>
    </row>
    <row r="28" spans="1:11" x14ac:dyDescent="0.15">
      <c r="A28" s="169" t="str">
        <f>IF(連結実質赤字比率に係る赤字・黒字の構成分析!C$42="",NA(),連結実質赤字比率に係る赤字・黒字の構成分析!C$42)</f>
        <v>その他会計（赤字）</v>
      </c>
      <c r="B28" s="169" t="e">
        <f>IF(ROUND(VALUE(SUBSTITUTE(連結実質赤字比率に係る赤字・黒字の構成分析!F$42,"▲", "-")), 2) &lt; 0, ABS(ROUND(VALUE(SUBSTITUTE(連結実質赤字比率に係る赤字・黒字の構成分析!F$42,"▲", "-")), 2)), NA())</f>
        <v>#VALUE!</v>
      </c>
      <c r="C28" s="169" t="e">
        <f>IF(ROUND(VALUE(SUBSTITUTE(連結実質赤字比率に係る赤字・黒字の構成分析!F$42,"▲", "-")), 2) &gt;= 0, ABS(ROUND(VALUE(SUBSTITUTE(連結実質赤字比率に係る赤字・黒字の構成分析!F$42,"▲", "-")), 2)), NA())</f>
        <v>#VALUE!</v>
      </c>
      <c r="D28" s="169" t="e">
        <f>IF(ROUND(VALUE(SUBSTITUTE(連結実質赤字比率に係る赤字・黒字の構成分析!G$42,"▲", "-")), 2) &lt; 0, ABS(ROUND(VALUE(SUBSTITUTE(連結実質赤字比率に係る赤字・黒字の構成分析!G$42,"▲", "-")), 2)), NA())</f>
        <v>#VALUE!</v>
      </c>
      <c r="E28" s="169" t="e">
        <f>IF(ROUND(VALUE(SUBSTITUTE(連結実質赤字比率に係る赤字・黒字の構成分析!G$42,"▲", "-")), 2) &gt;= 0, ABS(ROUND(VALUE(SUBSTITUTE(連結実質赤字比率に係る赤字・黒字の構成分析!G$42,"▲", "-")), 2)), NA())</f>
        <v>#VALUE!</v>
      </c>
      <c r="F28" s="169" t="e">
        <f>IF(ROUND(VALUE(SUBSTITUTE(連結実質赤字比率に係る赤字・黒字の構成分析!H$42,"▲", "-")), 2) &lt; 0, ABS(ROUND(VALUE(SUBSTITUTE(連結実質赤字比率に係る赤字・黒字の構成分析!H$42,"▲", "-")), 2)), NA())</f>
        <v>#VALUE!</v>
      </c>
      <c r="G28" s="169" t="e">
        <f>IF(ROUND(VALUE(SUBSTITUTE(連結実質赤字比率に係る赤字・黒字の構成分析!H$42,"▲", "-")), 2) &gt;= 0, ABS(ROUND(VALUE(SUBSTITUTE(連結実質赤字比率に係る赤字・黒字の構成分析!H$42,"▲", "-")), 2)), NA())</f>
        <v>#VALUE!</v>
      </c>
      <c r="H28" s="169" t="e">
        <f>IF(ROUND(VALUE(SUBSTITUTE(連結実質赤字比率に係る赤字・黒字の構成分析!I$42,"▲", "-")), 2) &lt; 0, ABS(ROUND(VALUE(SUBSTITUTE(連結実質赤字比率に係る赤字・黒字の構成分析!I$42,"▲", "-")), 2)), NA())</f>
        <v>#VALUE!</v>
      </c>
      <c r="I28" s="169" t="e">
        <f>IF(ROUND(VALUE(SUBSTITUTE(連結実質赤字比率に係る赤字・黒字の構成分析!I$42,"▲", "-")), 2) &gt;= 0, ABS(ROUND(VALUE(SUBSTITUTE(連結実質赤字比率に係る赤字・黒字の構成分析!I$42,"▲", "-")), 2)), NA())</f>
        <v>#VALUE!</v>
      </c>
      <c r="J28" s="169" t="e">
        <f>IF(ROUND(VALUE(SUBSTITUTE(連結実質赤字比率に係る赤字・黒字の構成分析!J$42,"▲", "-")), 2) &lt; 0, ABS(ROUND(VALUE(SUBSTITUTE(連結実質赤字比率に係る赤字・黒字の構成分析!J$42,"▲", "-")), 2)), NA())</f>
        <v>#VALUE!</v>
      </c>
      <c r="K28" s="169" t="e">
        <f>IF(ROUND(VALUE(SUBSTITUTE(連結実質赤字比率に係る赤字・黒字の構成分析!J$42,"▲", "-")), 2) &gt;= 0, ABS(ROUND(VALUE(SUBSTITUTE(連結実質赤字比率に係る赤字・黒字の構成分析!J$42,"▲", "-")), 2)), NA())</f>
        <v>#VALUE!</v>
      </c>
    </row>
    <row r="29" spans="1:11" x14ac:dyDescent="0.15">
      <c r="A29" s="169" t="e">
        <f>IF(連結実質赤字比率に係る赤字・黒字の構成分析!C$41="",NA(),連結実質赤字比率に係る赤字・黒字の構成分析!C$41)</f>
        <v>#N/A</v>
      </c>
      <c r="B29" s="169" t="e">
        <f>IF(ROUND(VALUE(SUBSTITUTE(連結実質赤字比率に係る赤字・黒字の構成分析!F$41,"▲", "-")), 2) &lt; 0, ABS(ROUND(VALUE(SUBSTITUTE(連結実質赤字比率に係る赤字・黒字の構成分析!F$41,"▲", "-")), 2)), NA())</f>
        <v>#VALUE!</v>
      </c>
      <c r="C29" s="169" t="e">
        <f>IF(ROUND(VALUE(SUBSTITUTE(連結実質赤字比率に係る赤字・黒字の構成分析!F$41,"▲", "-")), 2) &gt;= 0, ABS(ROUND(VALUE(SUBSTITUTE(連結実質赤字比率に係る赤字・黒字の構成分析!F$41,"▲", "-")), 2)), NA())</f>
        <v>#VALUE!</v>
      </c>
      <c r="D29" s="169" t="e">
        <f>IF(ROUND(VALUE(SUBSTITUTE(連結実質赤字比率に係る赤字・黒字の構成分析!G$41,"▲", "-")), 2) &lt; 0, ABS(ROUND(VALUE(SUBSTITUTE(連結実質赤字比率に係る赤字・黒字の構成分析!G$41,"▲", "-")), 2)), NA())</f>
        <v>#VALUE!</v>
      </c>
      <c r="E29" s="169" t="e">
        <f>IF(ROUND(VALUE(SUBSTITUTE(連結実質赤字比率に係る赤字・黒字の構成分析!G$41,"▲", "-")), 2) &gt;= 0, ABS(ROUND(VALUE(SUBSTITUTE(連結実質赤字比率に係る赤字・黒字の構成分析!G$41,"▲", "-")), 2)), NA())</f>
        <v>#VALUE!</v>
      </c>
      <c r="F29" s="169" t="e">
        <f>IF(ROUND(VALUE(SUBSTITUTE(連結実質赤字比率に係る赤字・黒字の構成分析!H$41,"▲", "-")), 2) &lt; 0, ABS(ROUND(VALUE(SUBSTITUTE(連結実質赤字比率に係る赤字・黒字の構成分析!H$41,"▲", "-")), 2)), NA())</f>
        <v>#VALUE!</v>
      </c>
      <c r="G29" s="169" t="e">
        <f>IF(ROUND(VALUE(SUBSTITUTE(連結実質赤字比率に係る赤字・黒字の構成分析!H$41,"▲", "-")), 2) &gt;= 0, ABS(ROUND(VALUE(SUBSTITUTE(連結実質赤字比率に係る赤字・黒字の構成分析!H$41,"▲", "-")), 2)), NA())</f>
        <v>#VALUE!</v>
      </c>
      <c r="H29" s="169" t="e">
        <f>IF(ROUND(VALUE(SUBSTITUTE(連結実質赤字比率に係る赤字・黒字の構成分析!I$41,"▲", "-")), 2) &lt; 0, ABS(ROUND(VALUE(SUBSTITUTE(連結実質赤字比率に係る赤字・黒字の構成分析!I$41,"▲", "-")), 2)), NA())</f>
        <v>#VALUE!</v>
      </c>
      <c r="I29" s="169" t="e">
        <f>IF(ROUND(VALUE(SUBSTITUTE(連結実質赤字比率に係る赤字・黒字の構成分析!I$41,"▲", "-")), 2) &gt;= 0, ABS(ROUND(VALUE(SUBSTITUTE(連結実質赤字比率に係る赤字・黒字の構成分析!I$41,"▲", "-")), 2)), NA())</f>
        <v>#VALUE!</v>
      </c>
      <c r="J29" s="169" t="e">
        <f>IF(ROUND(VALUE(SUBSTITUTE(連結実質赤字比率に係る赤字・黒字の構成分析!J$41,"▲", "-")), 2) &lt; 0, ABS(ROUND(VALUE(SUBSTITUTE(連結実質赤字比率に係る赤字・黒字の構成分析!J$41,"▲", "-")), 2)), NA())</f>
        <v>#VALUE!</v>
      </c>
      <c r="K29" s="169" t="e">
        <f>IF(ROUND(VALUE(SUBSTITUTE(連結実質赤字比率に係る赤字・黒字の構成分析!J$41,"▲", "-")), 2) &gt;= 0, ABS(ROUND(VALUE(SUBSTITUTE(連結実質赤字比率に係る赤字・黒字の構成分析!J$41,"▲", "-")), 2)), NA())</f>
        <v>#VALUE!</v>
      </c>
    </row>
    <row r="30" spans="1:11" x14ac:dyDescent="0.15">
      <c r="A30" s="169" t="e">
        <f>IF(連結実質赤字比率に係る赤字・黒字の構成分析!C$40="",NA(),連結実質赤字比率に係る赤字・黒字の構成分析!C$40)</f>
        <v>#N/A</v>
      </c>
      <c r="B30" s="169" t="e">
        <f>IF(ROUND(VALUE(SUBSTITUTE(連結実質赤字比率に係る赤字・黒字の構成分析!F$40,"▲", "-")), 2) &lt; 0, ABS(ROUND(VALUE(SUBSTITUTE(連結実質赤字比率に係る赤字・黒字の構成分析!F$40,"▲", "-")), 2)), NA())</f>
        <v>#VALUE!</v>
      </c>
      <c r="C30" s="169" t="e">
        <f>IF(ROUND(VALUE(SUBSTITUTE(連結実質赤字比率に係る赤字・黒字の構成分析!F$40,"▲", "-")), 2) &gt;= 0, ABS(ROUND(VALUE(SUBSTITUTE(連結実質赤字比率に係る赤字・黒字の構成分析!F$40,"▲", "-")), 2)), NA())</f>
        <v>#VALUE!</v>
      </c>
      <c r="D30" s="169" t="e">
        <f>IF(ROUND(VALUE(SUBSTITUTE(連結実質赤字比率に係る赤字・黒字の構成分析!G$40,"▲", "-")), 2) &lt; 0, ABS(ROUND(VALUE(SUBSTITUTE(連結実質赤字比率に係る赤字・黒字の構成分析!G$40,"▲", "-")), 2)), NA())</f>
        <v>#VALUE!</v>
      </c>
      <c r="E30" s="169" t="e">
        <f>IF(ROUND(VALUE(SUBSTITUTE(連結実質赤字比率に係る赤字・黒字の構成分析!G$40,"▲", "-")), 2) &gt;= 0, ABS(ROUND(VALUE(SUBSTITUTE(連結実質赤字比率に係る赤字・黒字の構成分析!G$40,"▲", "-")), 2)), NA())</f>
        <v>#VALUE!</v>
      </c>
      <c r="F30" s="169" t="e">
        <f>IF(ROUND(VALUE(SUBSTITUTE(連結実質赤字比率に係る赤字・黒字の構成分析!H$40,"▲", "-")), 2) &lt; 0, ABS(ROUND(VALUE(SUBSTITUTE(連結実質赤字比率に係る赤字・黒字の構成分析!H$40,"▲", "-")), 2)), NA())</f>
        <v>#VALUE!</v>
      </c>
      <c r="G30" s="169" t="e">
        <f>IF(ROUND(VALUE(SUBSTITUTE(連結実質赤字比率に係る赤字・黒字の構成分析!H$40,"▲", "-")), 2) &gt;= 0, ABS(ROUND(VALUE(SUBSTITUTE(連結実質赤字比率に係る赤字・黒字の構成分析!H$40,"▲", "-")), 2)), NA())</f>
        <v>#VALUE!</v>
      </c>
      <c r="H30" s="169" t="e">
        <f>IF(ROUND(VALUE(SUBSTITUTE(連結実質赤字比率に係る赤字・黒字の構成分析!I$40,"▲", "-")), 2) &lt; 0, ABS(ROUND(VALUE(SUBSTITUTE(連結実質赤字比率に係る赤字・黒字の構成分析!I$40,"▲", "-")), 2)), NA())</f>
        <v>#VALUE!</v>
      </c>
      <c r="I30" s="169" t="e">
        <f>IF(ROUND(VALUE(SUBSTITUTE(連結実質赤字比率に係る赤字・黒字の構成分析!I$40,"▲", "-")), 2) &gt;= 0, ABS(ROUND(VALUE(SUBSTITUTE(連結実質赤字比率に係る赤字・黒字の構成分析!I$40,"▲", "-")), 2)), NA())</f>
        <v>#VALUE!</v>
      </c>
      <c r="J30" s="169" t="e">
        <f>IF(ROUND(VALUE(SUBSTITUTE(連結実質赤字比率に係る赤字・黒字の構成分析!J$40,"▲", "-")), 2) &lt; 0, ABS(ROUND(VALUE(SUBSTITUTE(連結実質赤字比率に係る赤字・黒字の構成分析!J$40,"▲", "-")), 2)), NA())</f>
        <v>#VALUE!</v>
      </c>
      <c r="K30" s="169" t="e">
        <f>IF(ROUND(VALUE(SUBSTITUTE(連結実質赤字比率に係る赤字・黒字の構成分析!J$40,"▲", "-")), 2) &gt;= 0, ABS(ROUND(VALUE(SUBSTITUTE(連結実質赤字比率に係る赤字・黒字の構成分析!J$40,"▲", "-")), 2)), NA())</f>
        <v>#VALUE!</v>
      </c>
    </row>
    <row r="31" spans="1:11" x14ac:dyDescent="0.15">
      <c r="A31" s="169" t="str">
        <f>IF(連結実質赤字比率に係る赤字・黒字の構成分析!C$39="",NA(),連結実質赤字比率に係る赤字・黒字の構成分析!C$39)</f>
        <v>後期高齢者医療特別会計</v>
      </c>
      <c r="B31" s="169" t="e">
        <f>IF(ROUND(VALUE(SUBSTITUTE(連結実質赤字比率に係る赤字・黒字の構成分析!F$39,"▲", "-")), 2) &lt; 0, ABS(ROUND(VALUE(SUBSTITUTE(連結実質赤字比率に係る赤字・黒字の構成分析!F$39,"▲", "-")), 2)), NA())</f>
        <v>#N/A</v>
      </c>
      <c r="C31" s="169">
        <f>IF(ROUND(VALUE(SUBSTITUTE(連結実質赤字比率に係る赤字・黒字の構成分析!F$39,"▲", "-")), 2) &gt;= 0, ABS(ROUND(VALUE(SUBSTITUTE(連結実質赤字比率に係る赤字・黒字の構成分析!F$39,"▲", "-")), 2)), NA())</f>
        <v>0.04</v>
      </c>
      <c r="D31" s="169" t="e">
        <f>IF(ROUND(VALUE(SUBSTITUTE(連結実質赤字比率に係る赤字・黒字の構成分析!G$39,"▲", "-")), 2) &lt; 0, ABS(ROUND(VALUE(SUBSTITUTE(連結実質赤字比率に係る赤字・黒字の構成分析!G$39,"▲", "-")), 2)), NA())</f>
        <v>#N/A</v>
      </c>
      <c r="E31" s="169">
        <f>IF(ROUND(VALUE(SUBSTITUTE(連結実質赤字比率に係る赤字・黒字の構成分析!G$39,"▲", "-")), 2) &gt;= 0, ABS(ROUND(VALUE(SUBSTITUTE(連結実質赤字比率に係る赤字・黒字の構成分析!G$39,"▲", "-")), 2)), NA())</f>
        <v>0.06</v>
      </c>
      <c r="F31" s="169" t="e">
        <f>IF(ROUND(VALUE(SUBSTITUTE(連結実質赤字比率に係る赤字・黒字の構成分析!H$39,"▲", "-")), 2) &lt; 0, ABS(ROUND(VALUE(SUBSTITUTE(連結実質赤字比率に係る赤字・黒字の構成分析!H$39,"▲", "-")), 2)), NA())</f>
        <v>#N/A</v>
      </c>
      <c r="G31" s="169">
        <f>IF(ROUND(VALUE(SUBSTITUTE(連結実質赤字比率に係る赤字・黒字の構成分析!H$39,"▲", "-")), 2) &gt;= 0, ABS(ROUND(VALUE(SUBSTITUTE(連結実質赤字比率に係る赤字・黒字の構成分析!H$39,"▲", "-")), 2)), NA())</f>
        <v>0.04</v>
      </c>
      <c r="H31" s="169" t="e">
        <f>IF(ROUND(VALUE(SUBSTITUTE(連結実質赤字比率に係る赤字・黒字の構成分析!I$39,"▲", "-")), 2) &lt; 0, ABS(ROUND(VALUE(SUBSTITUTE(連結実質赤字比率に係る赤字・黒字の構成分析!I$39,"▲", "-")), 2)), NA())</f>
        <v>#N/A</v>
      </c>
      <c r="I31" s="169">
        <f>IF(ROUND(VALUE(SUBSTITUTE(連結実質赤字比率に係る赤字・黒字の構成分析!I$39,"▲", "-")), 2) &gt;= 0, ABS(ROUND(VALUE(SUBSTITUTE(連結実質赤字比率に係る赤字・黒字の構成分析!I$39,"▲", "-")), 2)), NA())</f>
        <v>0.06</v>
      </c>
      <c r="J31" s="169" t="e">
        <f>IF(ROUND(VALUE(SUBSTITUTE(連結実質赤字比率に係る赤字・黒字の構成分析!J$39,"▲", "-")), 2) &lt; 0, ABS(ROUND(VALUE(SUBSTITUTE(連結実質赤字比率に係る赤字・黒字の構成分析!J$39,"▲", "-")), 2)), NA())</f>
        <v>#N/A</v>
      </c>
      <c r="K31" s="169">
        <f>IF(ROUND(VALUE(SUBSTITUTE(連結実質赤字比率に係る赤字・黒字の構成分析!J$39,"▲", "-")), 2) &gt;= 0, ABS(ROUND(VALUE(SUBSTITUTE(連結実質赤字比率に係る赤字・黒字の構成分析!J$39,"▲", "-")), 2)), NA())</f>
        <v>0.04</v>
      </c>
    </row>
    <row r="32" spans="1:11" x14ac:dyDescent="0.15">
      <c r="A32" s="169" t="str">
        <f>IF(連結実質赤字比率に係る赤字・黒字の構成分析!C$38="",NA(),連結実質赤字比率に係る赤字・黒字の構成分析!C$38)</f>
        <v>国民健康保険事業特別会計</v>
      </c>
      <c r="B32" s="169" t="e">
        <f>IF(ROUND(VALUE(SUBSTITUTE(連結実質赤字比率に係る赤字・黒字の構成分析!F$38,"▲", "-")), 2) &lt; 0, ABS(ROUND(VALUE(SUBSTITUTE(連結実質赤字比率に係る赤字・黒字の構成分析!F$38,"▲", "-")), 2)), NA())</f>
        <v>#N/A</v>
      </c>
      <c r="C32" s="169">
        <f>IF(ROUND(VALUE(SUBSTITUTE(連結実質赤字比率に係る赤字・黒字の構成分析!F$38,"▲", "-")), 2) &gt;= 0, ABS(ROUND(VALUE(SUBSTITUTE(連結実質赤字比率に係る赤字・黒字の構成分析!F$38,"▲", "-")), 2)), NA())</f>
        <v>1.26</v>
      </c>
      <c r="D32" s="169" t="e">
        <f>IF(ROUND(VALUE(SUBSTITUTE(連結実質赤字比率に係る赤字・黒字の構成分析!G$38,"▲", "-")), 2) &lt; 0, ABS(ROUND(VALUE(SUBSTITUTE(連結実質赤字比率に係る赤字・黒字の構成分析!G$38,"▲", "-")), 2)), NA())</f>
        <v>#N/A</v>
      </c>
      <c r="E32" s="169">
        <f>IF(ROUND(VALUE(SUBSTITUTE(連結実質赤字比率に係る赤字・黒字の構成分析!G$38,"▲", "-")), 2) &gt;= 0, ABS(ROUND(VALUE(SUBSTITUTE(連結実質赤字比率に係る赤字・黒字の構成分析!G$38,"▲", "-")), 2)), NA())</f>
        <v>1.76</v>
      </c>
      <c r="F32" s="169" t="e">
        <f>IF(ROUND(VALUE(SUBSTITUTE(連結実質赤字比率に係る赤字・黒字の構成分析!H$38,"▲", "-")), 2) &lt; 0, ABS(ROUND(VALUE(SUBSTITUTE(連結実質赤字比率に係る赤字・黒字の構成分析!H$38,"▲", "-")), 2)), NA())</f>
        <v>#N/A</v>
      </c>
      <c r="G32" s="169">
        <f>IF(ROUND(VALUE(SUBSTITUTE(連結実質赤字比率に係る赤字・黒字の構成分析!H$38,"▲", "-")), 2) &gt;= 0, ABS(ROUND(VALUE(SUBSTITUTE(連結実質赤字比率に係る赤字・黒字の構成分析!H$38,"▲", "-")), 2)), NA())</f>
        <v>2.44</v>
      </c>
      <c r="H32" s="169" t="e">
        <f>IF(ROUND(VALUE(SUBSTITUTE(連結実質赤字比率に係る赤字・黒字の構成分析!I$38,"▲", "-")), 2) &lt; 0, ABS(ROUND(VALUE(SUBSTITUTE(連結実質赤字比率に係る赤字・黒字の構成分析!I$38,"▲", "-")), 2)), NA())</f>
        <v>#N/A</v>
      </c>
      <c r="I32" s="169">
        <f>IF(ROUND(VALUE(SUBSTITUTE(連結実質赤字比率に係る赤字・黒字の構成分析!I$38,"▲", "-")), 2) &gt;= 0, ABS(ROUND(VALUE(SUBSTITUTE(連結実質赤字比率に係る赤字・黒字の構成分析!I$38,"▲", "-")), 2)), NA())</f>
        <v>2.0099999999999998</v>
      </c>
      <c r="J32" s="169" t="e">
        <f>IF(ROUND(VALUE(SUBSTITUTE(連結実質赤字比率に係る赤字・黒字の構成分析!J$38,"▲", "-")), 2) &lt; 0, ABS(ROUND(VALUE(SUBSTITUTE(連結実質赤字比率に係る赤字・黒字の構成分析!J$38,"▲", "-")), 2)), NA())</f>
        <v>#N/A</v>
      </c>
      <c r="K32" s="169">
        <f>IF(ROUND(VALUE(SUBSTITUTE(連結実質赤字比率に係る赤字・黒字の構成分析!J$38,"▲", "-")), 2) &gt;= 0, ABS(ROUND(VALUE(SUBSTITUTE(連結実質赤字比率に係る赤字・黒字の構成分析!J$38,"▲", "-")), 2)), NA())</f>
        <v>0.49</v>
      </c>
    </row>
    <row r="33" spans="1:16" x14ac:dyDescent="0.15">
      <c r="A33" s="169" t="str">
        <f>IF(連結実質赤字比率に係る赤字・黒字の構成分析!C$37="",NA(),連結実質赤字比率に係る赤字・黒字の構成分析!C$37)</f>
        <v>下水道事業会計</v>
      </c>
      <c r="B33" s="169" t="e">
        <f>IF(ROUND(VALUE(SUBSTITUTE(連結実質赤字比率に係る赤字・黒字の構成分析!F$37,"▲", "-")), 2) &lt; 0, ABS(ROUND(VALUE(SUBSTITUTE(連結実質赤字比率に係る赤字・黒字の構成分析!F$37,"▲", "-")), 2)), NA())</f>
        <v>#N/A</v>
      </c>
      <c r="C33" s="169">
        <f>IF(ROUND(VALUE(SUBSTITUTE(連結実質赤字比率に係る赤字・黒字の構成分析!F$37,"▲", "-")), 2) &gt;= 0, ABS(ROUND(VALUE(SUBSTITUTE(連結実質赤字比率に係る赤字・黒字の構成分析!F$37,"▲", "-")), 2)), NA())</f>
        <v>7.5</v>
      </c>
      <c r="D33" s="169" t="e">
        <f>IF(ROUND(VALUE(SUBSTITUTE(連結実質赤字比率に係る赤字・黒字の構成分析!G$37,"▲", "-")), 2) &lt; 0, ABS(ROUND(VALUE(SUBSTITUTE(連結実質赤字比率に係る赤字・黒字の構成分析!G$37,"▲", "-")), 2)), NA())</f>
        <v>#N/A</v>
      </c>
      <c r="E33" s="169">
        <f>IF(ROUND(VALUE(SUBSTITUTE(連結実質赤字比率に係る赤字・黒字の構成分析!G$37,"▲", "-")), 2) &gt;= 0, ABS(ROUND(VALUE(SUBSTITUTE(連結実質赤字比率に係る赤字・黒字の構成分析!G$37,"▲", "-")), 2)), NA())</f>
        <v>3.9</v>
      </c>
      <c r="F33" s="169" t="e">
        <f>IF(ROUND(VALUE(SUBSTITUTE(連結実質赤字比率に係る赤字・黒字の構成分析!H$37,"▲", "-")), 2) &lt; 0, ABS(ROUND(VALUE(SUBSTITUTE(連結実質赤字比率に係る赤字・黒字の構成分析!H$37,"▲", "-")), 2)), NA())</f>
        <v>#N/A</v>
      </c>
      <c r="G33" s="169">
        <f>IF(ROUND(VALUE(SUBSTITUTE(連結実質赤字比率に係る赤字・黒字の構成分析!H$37,"▲", "-")), 2) &gt;= 0, ABS(ROUND(VALUE(SUBSTITUTE(連結実質赤字比率に係る赤字・黒字の構成分析!H$37,"▲", "-")), 2)), NA())</f>
        <v>3.88</v>
      </c>
      <c r="H33" s="169" t="e">
        <f>IF(ROUND(VALUE(SUBSTITUTE(連結実質赤字比率に係る赤字・黒字の構成分析!I$37,"▲", "-")), 2) &lt; 0, ABS(ROUND(VALUE(SUBSTITUTE(連結実質赤字比率に係る赤字・黒字の構成分析!I$37,"▲", "-")), 2)), NA())</f>
        <v>#N/A</v>
      </c>
      <c r="I33" s="169">
        <f>IF(ROUND(VALUE(SUBSTITUTE(連結実質赤字比率に係る赤字・黒字の構成分析!I$37,"▲", "-")), 2) &gt;= 0, ABS(ROUND(VALUE(SUBSTITUTE(連結実質赤字比率に係る赤字・黒字の構成分析!I$37,"▲", "-")), 2)), NA())</f>
        <v>3.13</v>
      </c>
      <c r="J33" s="169" t="e">
        <f>IF(ROUND(VALUE(SUBSTITUTE(連結実質赤字比率に係る赤字・黒字の構成分析!J$37,"▲", "-")), 2) &lt; 0, ABS(ROUND(VALUE(SUBSTITUTE(連結実質赤字比率に係る赤字・黒字の構成分析!J$37,"▲", "-")), 2)), NA())</f>
        <v>#N/A</v>
      </c>
      <c r="K33" s="169">
        <f>IF(ROUND(VALUE(SUBSTITUTE(連結実質赤字比率に係る赤字・黒字の構成分析!J$37,"▲", "-")), 2) &gt;= 0, ABS(ROUND(VALUE(SUBSTITUTE(連結実質赤字比率に係る赤字・黒字の構成分析!J$37,"▲", "-")), 2)), NA())</f>
        <v>2.93</v>
      </c>
    </row>
    <row r="34" spans="1:16" x14ac:dyDescent="0.15">
      <c r="A34" s="169" t="str">
        <f>IF(連結実質赤字比率に係る赤字・黒字の構成分析!C$36="",NA(),連結実質赤字比率に係る赤字・黒字の構成分析!C$36)</f>
        <v>介護保険事業特別会計</v>
      </c>
      <c r="B34" s="169" t="e">
        <f>IF(ROUND(VALUE(SUBSTITUTE(連結実質赤字比率に係る赤字・黒字の構成分析!F$36,"▲", "-")), 2) &lt; 0, ABS(ROUND(VALUE(SUBSTITUTE(連結実質赤字比率に係る赤字・黒字の構成分析!F$36,"▲", "-")), 2)), NA())</f>
        <v>#N/A</v>
      </c>
      <c r="C34" s="169">
        <f>IF(ROUND(VALUE(SUBSTITUTE(連結実質赤字比率に係る赤字・黒字の構成分析!F$36,"▲", "-")), 2) &gt;= 0, ABS(ROUND(VALUE(SUBSTITUTE(連結実質赤字比率に係る赤字・黒字の構成分析!F$36,"▲", "-")), 2)), NA())</f>
        <v>2.2200000000000002</v>
      </c>
      <c r="D34" s="169" t="e">
        <f>IF(ROUND(VALUE(SUBSTITUTE(連結実質赤字比率に係る赤字・黒字の構成分析!G$36,"▲", "-")), 2) &lt; 0, ABS(ROUND(VALUE(SUBSTITUTE(連結実質赤字比率に係る赤字・黒字の構成分析!G$36,"▲", "-")), 2)), NA())</f>
        <v>#N/A</v>
      </c>
      <c r="E34" s="169">
        <f>IF(ROUND(VALUE(SUBSTITUTE(連結実質赤字比率に係る赤字・黒字の構成分析!G$36,"▲", "-")), 2) &gt;= 0, ABS(ROUND(VALUE(SUBSTITUTE(連結実質赤字比率に係る赤字・黒字の構成分析!G$36,"▲", "-")), 2)), NA())</f>
        <v>2.81</v>
      </c>
      <c r="F34" s="169" t="e">
        <f>IF(ROUND(VALUE(SUBSTITUTE(連結実質赤字比率に係る赤字・黒字の構成分析!H$36,"▲", "-")), 2) &lt; 0, ABS(ROUND(VALUE(SUBSTITUTE(連結実質赤字比率に係る赤字・黒字の構成分析!H$36,"▲", "-")), 2)), NA())</f>
        <v>#N/A</v>
      </c>
      <c r="G34" s="169">
        <f>IF(ROUND(VALUE(SUBSTITUTE(連結実質赤字比率に係る赤字・黒字の構成分析!H$36,"▲", "-")), 2) &gt;= 0, ABS(ROUND(VALUE(SUBSTITUTE(連結実質赤字比率に係る赤字・黒字の構成分析!H$36,"▲", "-")), 2)), NA())</f>
        <v>1.34</v>
      </c>
      <c r="H34" s="169" t="e">
        <f>IF(ROUND(VALUE(SUBSTITUTE(連結実質赤字比率に係る赤字・黒字の構成分析!I$36,"▲", "-")), 2) &lt; 0, ABS(ROUND(VALUE(SUBSTITUTE(連結実質赤字比率に係る赤字・黒字の構成分析!I$36,"▲", "-")), 2)), NA())</f>
        <v>#N/A</v>
      </c>
      <c r="I34" s="169">
        <f>IF(ROUND(VALUE(SUBSTITUTE(連結実質赤字比率に係る赤字・黒字の構成分析!I$36,"▲", "-")), 2) &gt;= 0, ABS(ROUND(VALUE(SUBSTITUTE(連結実質赤字比率に係る赤字・黒字の構成分析!I$36,"▲", "-")), 2)), NA())</f>
        <v>0.69</v>
      </c>
      <c r="J34" s="169" t="e">
        <f>IF(ROUND(VALUE(SUBSTITUTE(連結実質赤字比率に係る赤字・黒字の構成分析!J$36,"▲", "-")), 2) &lt; 0, ABS(ROUND(VALUE(SUBSTITUTE(連結実質赤字比率に係る赤字・黒字の構成分析!J$36,"▲", "-")), 2)), NA())</f>
        <v>#N/A</v>
      </c>
      <c r="K34" s="169">
        <f>IF(ROUND(VALUE(SUBSTITUTE(連結実質赤字比率に係る赤字・黒字の構成分析!J$36,"▲", "-")), 2) &gt;= 0, ABS(ROUND(VALUE(SUBSTITUTE(連結実質赤字比率に係る赤字・黒字の構成分析!J$36,"▲", "-")), 2)), NA())</f>
        <v>3.09</v>
      </c>
    </row>
    <row r="35" spans="1:16" x14ac:dyDescent="0.15">
      <c r="A35" s="169" t="str">
        <f>IF(連結実質赤字比率に係る赤字・黒字の構成分析!C$35="",NA(),連結実質赤字比率に係る赤字・黒字の構成分析!C$35)</f>
        <v>水道事業会計</v>
      </c>
      <c r="B35" s="169" t="e">
        <f>IF(ROUND(VALUE(SUBSTITUTE(連結実質赤字比率に係る赤字・黒字の構成分析!F$35,"▲", "-")), 2) &lt; 0, ABS(ROUND(VALUE(SUBSTITUTE(連結実質赤字比率に係る赤字・黒字の構成分析!F$35,"▲", "-")), 2)), NA())</f>
        <v>#N/A</v>
      </c>
      <c r="C35" s="169">
        <f>IF(ROUND(VALUE(SUBSTITUTE(連結実質赤字比率に係る赤字・黒字の構成分析!F$35,"▲", "-")), 2) &gt;= 0, ABS(ROUND(VALUE(SUBSTITUTE(連結実質赤字比率に係る赤字・黒字の構成分析!F$35,"▲", "-")), 2)), NA())</f>
        <v>3.78</v>
      </c>
      <c r="D35" s="169" t="e">
        <f>IF(ROUND(VALUE(SUBSTITUTE(連結実質赤字比率に係る赤字・黒字の構成分析!G$35,"▲", "-")), 2) &lt; 0, ABS(ROUND(VALUE(SUBSTITUTE(連結実質赤字比率に係る赤字・黒字の構成分析!G$35,"▲", "-")), 2)), NA())</f>
        <v>#N/A</v>
      </c>
      <c r="E35" s="169">
        <f>IF(ROUND(VALUE(SUBSTITUTE(連結実質赤字比率に係る赤字・黒字の構成分析!G$35,"▲", "-")), 2) &gt;= 0, ABS(ROUND(VALUE(SUBSTITUTE(連結実質赤字比率に係る赤字・黒字の構成分析!G$35,"▲", "-")), 2)), NA())</f>
        <v>2.66</v>
      </c>
      <c r="F35" s="169" t="e">
        <f>IF(ROUND(VALUE(SUBSTITUTE(連結実質赤字比率に係る赤字・黒字の構成分析!H$35,"▲", "-")), 2) &lt; 0, ABS(ROUND(VALUE(SUBSTITUTE(連結実質赤字比率に係る赤字・黒字の構成分析!H$35,"▲", "-")), 2)), NA())</f>
        <v>#N/A</v>
      </c>
      <c r="G35" s="169">
        <f>IF(ROUND(VALUE(SUBSTITUTE(連結実質赤字比率に係る赤字・黒字の構成分析!H$35,"▲", "-")), 2) &gt;= 0, ABS(ROUND(VALUE(SUBSTITUTE(連結実質赤字比率に係る赤字・黒字の構成分析!H$35,"▲", "-")), 2)), NA())</f>
        <v>4.2699999999999996</v>
      </c>
      <c r="H35" s="169" t="e">
        <f>IF(ROUND(VALUE(SUBSTITUTE(連結実質赤字比率に係る赤字・黒字の構成分析!I$35,"▲", "-")), 2) &lt; 0, ABS(ROUND(VALUE(SUBSTITUTE(連結実質赤字比率に係る赤字・黒字の構成分析!I$35,"▲", "-")), 2)), NA())</f>
        <v>#N/A</v>
      </c>
      <c r="I35" s="169">
        <f>IF(ROUND(VALUE(SUBSTITUTE(連結実質赤字比率に係る赤字・黒字の構成分析!I$35,"▲", "-")), 2) &gt;= 0, ABS(ROUND(VALUE(SUBSTITUTE(連結実質赤字比率に係る赤字・黒字の構成分析!I$35,"▲", "-")), 2)), NA())</f>
        <v>4.55</v>
      </c>
      <c r="J35" s="169" t="e">
        <f>IF(ROUND(VALUE(SUBSTITUTE(連結実質赤字比率に係る赤字・黒字の構成分析!J$35,"▲", "-")), 2) &lt; 0, ABS(ROUND(VALUE(SUBSTITUTE(連結実質赤字比率に係る赤字・黒字の構成分析!J$35,"▲", "-")), 2)), NA())</f>
        <v>#N/A</v>
      </c>
      <c r="K35" s="169">
        <f>IF(ROUND(VALUE(SUBSTITUTE(連結実質赤字比率に係る赤字・黒字の構成分析!J$35,"▲", "-")), 2) &gt;= 0, ABS(ROUND(VALUE(SUBSTITUTE(連結実質赤字比率に係る赤字・黒字の構成分析!J$35,"▲", "-")), 2)), NA())</f>
        <v>4.6100000000000003</v>
      </c>
    </row>
    <row r="36" spans="1:16" x14ac:dyDescent="0.15">
      <c r="A36" s="169" t="str">
        <f>IF(連結実質赤字比率に係る赤字・黒字の構成分析!C$34="",NA(),連結実質赤字比率に係る赤字・黒字の構成分析!C$34)</f>
        <v>一般会計</v>
      </c>
      <c r="B36" s="169" t="e">
        <f>IF(ROUND(VALUE(SUBSTITUTE(連結実質赤字比率に係る赤字・黒字の構成分析!F$34,"▲", "-")), 2) &lt; 0, ABS(ROUND(VALUE(SUBSTITUTE(連結実質赤字比率に係る赤字・黒字の構成分析!F$34,"▲", "-")), 2)), NA())</f>
        <v>#N/A</v>
      </c>
      <c r="C36" s="169">
        <f>IF(ROUND(VALUE(SUBSTITUTE(連結実質赤字比率に係る赤字・黒字の構成分析!F$34,"▲", "-")), 2) &gt;= 0, ABS(ROUND(VALUE(SUBSTITUTE(連結実質赤字比率に係る赤字・黒字の構成分析!F$34,"▲", "-")), 2)), NA())</f>
        <v>18.5</v>
      </c>
      <c r="D36" s="169" t="e">
        <f>IF(ROUND(VALUE(SUBSTITUTE(連結実質赤字比率に係る赤字・黒字の構成分析!G$34,"▲", "-")), 2) &lt; 0, ABS(ROUND(VALUE(SUBSTITUTE(連結実質赤字比率に係る赤字・黒字の構成分析!G$34,"▲", "-")), 2)), NA())</f>
        <v>#N/A</v>
      </c>
      <c r="E36" s="169">
        <f>IF(ROUND(VALUE(SUBSTITUTE(連結実質赤字比率に係る赤字・黒字の構成分析!G$34,"▲", "-")), 2) &gt;= 0, ABS(ROUND(VALUE(SUBSTITUTE(連結実質赤字比率に係る赤字・黒字の構成分析!G$34,"▲", "-")), 2)), NA())</f>
        <v>18</v>
      </c>
      <c r="F36" s="169" t="e">
        <f>IF(ROUND(VALUE(SUBSTITUTE(連結実質赤字比率に係る赤字・黒字の構成分析!H$34,"▲", "-")), 2) &lt; 0, ABS(ROUND(VALUE(SUBSTITUTE(連結実質赤字比率に係る赤字・黒字の構成分析!H$34,"▲", "-")), 2)), NA())</f>
        <v>#N/A</v>
      </c>
      <c r="G36" s="169">
        <f>IF(ROUND(VALUE(SUBSTITUTE(連結実質赤字比率に係る赤字・黒字の構成分析!H$34,"▲", "-")), 2) &gt;= 0, ABS(ROUND(VALUE(SUBSTITUTE(連結実質赤字比率に係る赤字・黒字の構成分析!H$34,"▲", "-")), 2)), NA())</f>
        <v>19.809999999999999</v>
      </c>
      <c r="H36" s="169" t="e">
        <f>IF(ROUND(VALUE(SUBSTITUTE(連結実質赤字比率に係る赤字・黒字の構成分析!I$34,"▲", "-")), 2) &lt; 0, ABS(ROUND(VALUE(SUBSTITUTE(連結実質赤字比率に係る赤字・黒字の構成分析!I$34,"▲", "-")), 2)), NA())</f>
        <v>#N/A</v>
      </c>
      <c r="I36" s="169">
        <f>IF(ROUND(VALUE(SUBSTITUTE(連結実質赤字比率に係る赤字・黒字の構成分析!I$34,"▲", "-")), 2) &gt;= 0, ABS(ROUND(VALUE(SUBSTITUTE(連結実質赤字比率に係る赤字・黒字の構成分析!I$34,"▲", "-")), 2)), NA())</f>
        <v>11.16</v>
      </c>
      <c r="J36" s="169" t="e">
        <f>IF(ROUND(VALUE(SUBSTITUTE(連結実質赤字比率に係る赤字・黒字の構成分析!J$34,"▲", "-")), 2) &lt; 0, ABS(ROUND(VALUE(SUBSTITUTE(連結実質赤字比率に係る赤字・黒字の構成分析!J$34,"▲", "-")), 2)), NA())</f>
        <v>#N/A</v>
      </c>
      <c r="K36" s="169">
        <f>IF(ROUND(VALUE(SUBSTITUTE(連結実質赤字比率に係る赤字・黒字の構成分析!J$34,"▲", "-")), 2) &gt;= 0, ABS(ROUND(VALUE(SUBSTITUTE(連結実質赤字比率に係る赤字・黒字の構成分析!J$34,"▲", "-")), 2)), NA())</f>
        <v>12.1</v>
      </c>
    </row>
    <row r="39" spans="1:16" x14ac:dyDescent="0.15">
      <c r="A39" s="142" t="s">
        <v>62</v>
      </c>
    </row>
    <row r="40" spans="1:16" x14ac:dyDescent="0.15">
      <c r="A40" s="170"/>
      <c r="B40" s="170" t="str">
        <f>'実質公債費比率（分子）の構造'!K$44</f>
        <v>H30</v>
      </c>
      <c r="C40" s="170"/>
      <c r="D40" s="170"/>
      <c r="E40" s="170" t="str">
        <f>'実質公債費比率（分子）の構造'!L$44</f>
        <v>R01</v>
      </c>
      <c r="F40" s="170"/>
      <c r="G40" s="170"/>
      <c r="H40" s="170" t="str">
        <f>'実質公債費比率（分子）の構造'!M$44</f>
        <v>R02</v>
      </c>
      <c r="I40" s="170"/>
      <c r="J40" s="170"/>
      <c r="K40" s="170" t="str">
        <f>'実質公債費比率（分子）の構造'!N$44</f>
        <v>R03</v>
      </c>
      <c r="L40" s="170"/>
      <c r="M40" s="170"/>
      <c r="N40" s="170" t="str">
        <f>'実質公債費比率（分子）の構造'!O$44</f>
        <v>R04</v>
      </c>
      <c r="O40" s="170"/>
      <c r="P40" s="170"/>
    </row>
    <row r="41" spans="1:16" x14ac:dyDescent="0.15">
      <c r="A41" s="170"/>
      <c r="B41" s="170" t="s">
        <v>63</v>
      </c>
      <c r="C41" s="170"/>
      <c r="D41" s="170" t="s">
        <v>64</v>
      </c>
      <c r="E41" s="170" t="s">
        <v>63</v>
      </c>
      <c r="F41" s="170"/>
      <c r="G41" s="170" t="s">
        <v>64</v>
      </c>
      <c r="H41" s="170" t="s">
        <v>63</v>
      </c>
      <c r="I41" s="170"/>
      <c r="J41" s="170" t="s">
        <v>64</v>
      </c>
      <c r="K41" s="170" t="s">
        <v>63</v>
      </c>
      <c r="L41" s="170"/>
      <c r="M41" s="170" t="s">
        <v>64</v>
      </c>
      <c r="N41" s="170" t="s">
        <v>63</v>
      </c>
      <c r="O41" s="170"/>
      <c r="P41" s="170" t="s">
        <v>64</v>
      </c>
    </row>
    <row r="42" spans="1:16" x14ac:dyDescent="0.15">
      <c r="A42" s="170" t="s">
        <v>65</v>
      </c>
      <c r="B42" s="170"/>
      <c r="C42" s="170"/>
      <c r="D42" s="170">
        <f>'実質公債費比率（分子）の構造'!K$52</f>
        <v>577</v>
      </c>
      <c r="E42" s="170"/>
      <c r="F42" s="170"/>
      <c r="G42" s="170">
        <f>'実質公債費比率（分子）の構造'!L$52</f>
        <v>582</v>
      </c>
      <c r="H42" s="170"/>
      <c r="I42" s="170"/>
      <c r="J42" s="170">
        <f>'実質公債費比率（分子）の構造'!M$52</f>
        <v>642</v>
      </c>
      <c r="K42" s="170"/>
      <c r="L42" s="170"/>
      <c r="M42" s="170">
        <f>'実質公債費比率（分子）の構造'!N$52</f>
        <v>640</v>
      </c>
      <c r="N42" s="170"/>
      <c r="O42" s="170"/>
      <c r="P42" s="170">
        <f>'実質公債費比率（分子）の構造'!O$52</f>
        <v>572</v>
      </c>
    </row>
    <row r="43" spans="1:16" x14ac:dyDescent="0.15">
      <c r="A43" s="170" t="s">
        <v>66</v>
      </c>
      <c r="B43" s="170" t="str">
        <f>'実質公債費比率（分子）の構造'!K$51</f>
        <v>-</v>
      </c>
      <c r="C43" s="170"/>
      <c r="D43" s="170"/>
      <c r="E43" s="170" t="str">
        <f>'実質公債費比率（分子）の構造'!L$51</f>
        <v>-</v>
      </c>
      <c r="F43" s="170"/>
      <c r="G43" s="170"/>
      <c r="H43" s="170" t="str">
        <f>'実質公債費比率（分子）の構造'!M$51</f>
        <v>-</v>
      </c>
      <c r="I43" s="170"/>
      <c r="J43" s="170"/>
      <c r="K43" s="170" t="str">
        <f>'実質公債費比率（分子）の構造'!N$51</f>
        <v>-</v>
      </c>
      <c r="L43" s="170"/>
      <c r="M43" s="170"/>
      <c r="N43" s="170" t="str">
        <f>'実質公債費比率（分子）の構造'!O$51</f>
        <v>-</v>
      </c>
      <c r="O43" s="170"/>
      <c r="P43" s="170"/>
    </row>
    <row r="44" spans="1:16" x14ac:dyDescent="0.15">
      <c r="A44" s="170" t="s">
        <v>67</v>
      </c>
      <c r="B44" s="170" t="str">
        <f>'実質公債費比率（分子）の構造'!K$50</f>
        <v>-</v>
      </c>
      <c r="C44" s="170"/>
      <c r="D44" s="170"/>
      <c r="E44" s="170" t="str">
        <f>'実質公債費比率（分子）の構造'!L$50</f>
        <v>-</v>
      </c>
      <c r="F44" s="170"/>
      <c r="G44" s="170"/>
      <c r="H44" s="170" t="str">
        <f>'実質公債費比率（分子）の構造'!M$50</f>
        <v>-</v>
      </c>
      <c r="I44" s="170"/>
      <c r="J44" s="170"/>
      <c r="K44" s="170" t="str">
        <f>'実質公債費比率（分子）の構造'!N$50</f>
        <v>-</v>
      </c>
      <c r="L44" s="170"/>
      <c r="M44" s="170"/>
      <c r="N44" s="170" t="str">
        <f>'実質公債費比率（分子）の構造'!O$50</f>
        <v>-</v>
      </c>
      <c r="O44" s="170"/>
      <c r="P44" s="170"/>
    </row>
    <row r="45" spans="1:16" x14ac:dyDescent="0.15">
      <c r="A45" s="170" t="s">
        <v>68</v>
      </c>
      <c r="B45" s="170">
        <f>'実質公債費比率（分子）の構造'!K$49</f>
        <v>6</v>
      </c>
      <c r="C45" s="170"/>
      <c r="D45" s="170"/>
      <c r="E45" s="170">
        <f>'実質公債費比率（分子）の構造'!L$49</f>
        <v>7</v>
      </c>
      <c r="F45" s="170"/>
      <c r="G45" s="170"/>
      <c r="H45" s="170">
        <f>'実質公債費比率（分子）の構造'!M$49</f>
        <v>7</v>
      </c>
      <c r="I45" s="170"/>
      <c r="J45" s="170"/>
      <c r="K45" s="170">
        <f>'実質公債費比率（分子）の構造'!N$49</f>
        <v>25</v>
      </c>
      <c r="L45" s="170"/>
      <c r="M45" s="170"/>
      <c r="N45" s="170">
        <f>'実質公債費比率（分子）の構造'!O$49</f>
        <v>30</v>
      </c>
      <c r="O45" s="170"/>
      <c r="P45" s="170"/>
    </row>
    <row r="46" spans="1:16" x14ac:dyDescent="0.15">
      <c r="A46" s="170" t="s">
        <v>69</v>
      </c>
      <c r="B46" s="170">
        <f>'実質公債費比率（分子）の構造'!K$48</f>
        <v>319</v>
      </c>
      <c r="C46" s="170"/>
      <c r="D46" s="170"/>
      <c r="E46" s="170">
        <f>'実質公債費比率（分子）の構造'!L$48</f>
        <v>305</v>
      </c>
      <c r="F46" s="170"/>
      <c r="G46" s="170"/>
      <c r="H46" s="170">
        <f>'実質公債費比率（分子）の構造'!M$48</f>
        <v>300</v>
      </c>
      <c r="I46" s="170"/>
      <c r="J46" s="170"/>
      <c r="K46" s="170">
        <f>'実質公債費比率（分子）の構造'!N$48</f>
        <v>276</v>
      </c>
      <c r="L46" s="170"/>
      <c r="M46" s="170"/>
      <c r="N46" s="170">
        <f>'実質公債費比率（分子）の構造'!O$48</f>
        <v>279</v>
      </c>
      <c r="O46" s="170"/>
      <c r="P46" s="170"/>
    </row>
    <row r="47" spans="1:16" x14ac:dyDescent="0.15">
      <c r="A47" s="170" t="s">
        <v>70</v>
      </c>
      <c r="B47" s="170" t="str">
        <f>'実質公債費比率（分子）の構造'!K$47</f>
        <v>-</v>
      </c>
      <c r="C47" s="170"/>
      <c r="D47" s="170"/>
      <c r="E47" s="170" t="str">
        <f>'実質公債費比率（分子）の構造'!L$47</f>
        <v>-</v>
      </c>
      <c r="F47" s="170"/>
      <c r="G47" s="170"/>
      <c r="H47" s="170" t="str">
        <f>'実質公債費比率（分子）の構造'!M$47</f>
        <v>-</v>
      </c>
      <c r="I47" s="170"/>
      <c r="J47" s="170"/>
      <c r="K47" s="170" t="str">
        <f>'実質公債費比率（分子）の構造'!N$47</f>
        <v>-</v>
      </c>
      <c r="L47" s="170"/>
      <c r="M47" s="170"/>
      <c r="N47" s="170" t="str">
        <f>'実質公債費比率（分子）の構造'!O$47</f>
        <v>-</v>
      </c>
      <c r="O47" s="170"/>
      <c r="P47" s="170"/>
    </row>
    <row r="48" spans="1:16" x14ac:dyDescent="0.15">
      <c r="A48" s="170" t="s">
        <v>71</v>
      </c>
      <c r="B48" s="170" t="str">
        <f>'実質公債費比率（分子）の構造'!K$46</f>
        <v>-</v>
      </c>
      <c r="C48" s="170"/>
      <c r="D48" s="170"/>
      <c r="E48" s="170" t="str">
        <f>'実質公債費比率（分子）の構造'!L$46</f>
        <v>-</v>
      </c>
      <c r="F48" s="170"/>
      <c r="G48" s="170"/>
      <c r="H48" s="170" t="str">
        <f>'実質公債費比率（分子）の構造'!M$46</f>
        <v>-</v>
      </c>
      <c r="I48" s="170"/>
      <c r="J48" s="170"/>
      <c r="K48" s="170" t="str">
        <f>'実質公債費比率（分子）の構造'!N$46</f>
        <v>-</v>
      </c>
      <c r="L48" s="170"/>
      <c r="M48" s="170"/>
      <c r="N48" s="170" t="str">
        <f>'実質公債費比率（分子）の構造'!O$46</f>
        <v>-</v>
      </c>
      <c r="O48" s="170"/>
      <c r="P48" s="170"/>
    </row>
    <row r="49" spans="1:16" x14ac:dyDescent="0.15">
      <c r="A49" s="170" t="s">
        <v>72</v>
      </c>
      <c r="B49" s="170">
        <f>'実質公債費比率（分子）の構造'!K$45</f>
        <v>550</v>
      </c>
      <c r="C49" s="170"/>
      <c r="D49" s="170"/>
      <c r="E49" s="170">
        <f>'実質公債費比率（分子）の構造'!L$45</f>
        <v>568</v>
      </c>
      <c r="F49" s="170"/>
      <c r="G49" s="170"/>
      <c r="H49" s="170">
        <f>'実質公債費比率（分子）の構造'!M$45</f>
        <v>570</v>
      </c>
      <c r="I49" s="170"/>
      <c r="J49" s="170"/>
      <c r="K49" s="170">
        <f>'実質公債費比率（分子）の構造'!N$45</f>
        <v>588</v>
      </c>
      <c r="L49" s="170"/>
      <c r="M49" s="170"/>
      <c r="N49" s="170">
        <f>'実質公債費比率（分子）の構造'!O$45</f>
        <v>538</v>
      </c>
      <c r="O49" s="170"/>
      <c r="P49" s="170"/>
    </row>
    <row r="50" spans="1:16" x14ac:dyDescent="0.15">
      <c r="A50" s="170" t="s">
        <v>73</v>
      </c>
      <c r="B50" s="170" t="e">
        <f>NA()</f>
        <v>#N/A</v>
      </c>
      <c r="C50" s="170">
        <f>IF(ISNUMBER('実質公債費比率（分子）の構造'!K$53),'実質公債費比率（分子）の構造'!K$53,NA())</f>
        <v>298</v>
      </c>
      <c r="D50" s="170" t="e">
        <f>NA()</f>
        <v>#N/A</v>
      </c>
      <c r="E50" s="170" t="e">
        <f>NA()</f>
        <v>#N/A</v>
      </c>
      <c r="F50" s="170">
        <f>IF(ISNUMBER('実質公債費比率（分子）の構造'!L$53),'実質公債費比率（分子）の構造'!L$53,NA())</f>
        <v>298</v>
      </c>
      <c r="G50" s="170" t="e">
        <f>NA()</f>
        <v>#N/A</v>
      </c>
      <c r="H50" s="170" t="e">
        <f>NA()</f>
        <v>#N/A</v>
      </c>
      <c r="I50" s="170">
        <f>IF(ISNUMBER('実質公債費比率（分子）の構造'!M$53),'実質公債費比率（分子）の構造'!M$53,NA())</f>
        <v>235</v>
      </c>
      <c r="J50" s="170" t="e">
        <f>NA()</f>
        <v>#N/A</v>
      </c>
      <c r="K50" s="170" t="e">
        <f>NA()</f>
        <v>#N/A</v>
      </c>
      <c r="L50" s="170">
        <f>IF(ISNUMBER('実質公債費比率（分子）の構造'!N$53),'実質公債費比率（分子）の構造'!N$53,NA())</f>
        <v>249</v>
      </c>
      <c r="M50" s="170" t="e">
        <f>NA()</f>
        <v>#N/A</v>
      </c>
      <c r="N50" s="170" t="e">
        <f>NA()</f>
        <v>#N/A</v>
      </c>
      <c r="O50" s="170">
        <f>IF(ISNUMBER('実質公債費比率（分子）の構造'!O$53),'実質公債費比率（分子）の構造'!O$53,NA())</f>
        <v>275</v>
      </c>
      <c r="P50" s="170" t="e">
        <f>NA()</f>
        <v>#N/A</v>
      </c>
    </row>
    <row r="53" spans="1:16" x14ac:dyDescent="0.15">
      <c r="A53" s="142" t="s">
        <v>74</v>
      </c>
    </row>
    <row r="54" spans="1:16" x14ac:dyDescent="0.15">
      <c r="A54" s="169"/>
      <c r="B54" s="169" t="str">
        <f>'将来負担比率（分子）の構造'!I$40</f>
        <v>H30</v>
      </c>
      <c r="C54" s="169"/>
      <c r="D54" s="169"/>
      <c r="E54" s="169" t="str">
        <f>'将来負担比率（分子）の構造'!J$40</f>
        <v>R01</v>
      </c>
      <c r="F54" s="169"/>
      <c r="G54" s="169"/>
      <c r="H54" s="169" t="str">
        <f>'将来負担比率（分子）の構造'!K$40</f>
        <v>R02</v>
      </c>
      <c r="I54" s="169"/>
      <c r="J54" s="169"/>
      <c r="K54" s="169" t="str">
        <f>'将来負担比率（分子）の構造'!L$40</f>
        <v>R03</v>
      </c>
      <c r="L54" s="169"/>
      <c r="M54" s="169"/>
      <c r="N54" s="169" t="str">
        <f>'将来負担比率（分子）の構造'!M$40</f>
        <v>R04</v>
      </c>
      <c r="O54" s="169"/>
      <c r="P54" s="169"/>
    </row>
    <row r="55" spans="1:16" x14ac:dyDescent="0.15">
      <c r="A55" s="169"/>
      <c r="B55" s="169" t="s">
        <v>75</v>
      </c>
      <c r="C55" s="169"/>
      <c r="D55" s="169" t="s">
        <v>76</v>
      </c>
      <c r="E55" s="169" t="s">
        <v>75</v>
      </c>
      <c r="F55" s="169"/>
      <c r="G55" s="169" t="s">
        <v>76</v>
      </c>
      <c r="H55" s="169" t="s">
        <v>75</v>
      </c>
      <c r="I55" s="169"/>
      <c r="J55" s="169" t="s">
        <v>76</v>
      </c>
      <c r="K55" s="169" t="s">
        <v>75</v>
      </c>
      <c r="L55" s="169"/>
      <c r="M55" s="169" t="s">
        <v>76</v>
      </c>
      <c r="N55" s="169" t="s">
        <v>75</v>
      </c>
      <c r="O55" s="169"/>
      <c r="P55" s="169" t="s">
        <v>76</v>
      </c>
    </row>
    <row r="56" spans="1:16" x14ac:dyDescent="0.15">
      <c r="A56" s="169" t="s">
        <v>45</v>
      </c>
      <c r="B56" s="169"/>
      <c r="C56" s="169"/>
      <c r="D56" s="169">
        <f>'将来負担比率（分子）の構造'!I$52</f>
        <v>6899</v>
      </c>
      <c r="E56" s="169"/>
      <c r="F56" s="169"/>
      <c r="G56" s="169">
        <f>'将来負担比率（分子）の構造'!J$52</f>
        <v>7315</v>
      </c>
      <c r="H56" s="169"/>
      <c r="I56" s="169"/>
      <c r="J56" s="169">
        <f>'将来負担比率（分子）の構造'!K$52</f>
        <v>7401</v>
      </c>
      <c r="K56" s="169"/>
      <c r="L56" s="169"/>
      <c r="M56" s="169">
        <f>'将来負担比率（分子）の構造'!L$52</f>
        <v>7441</v>
      </c>
      <c r="N56" s="169"/>
      <c r="O56" s="169"/>
      <c r="P56" s="169">
        <f>'将来負担比率（分子）の構造'!M$52</f>
        <v>7477</v>
      </c>
    </row>
    <row r="57" spans="1:16" x14ac:dyDescent="0.15">
      <c r="A57" s="169" t="s">
        <v>44</v>
      </c>
      <c r="B57" s="169"/>
      <c r="C57" s="169"/>
      <c r="D57" s="169">
        <f>'将来負担比率（分子）の構造'!I$51</f>
        <v>1921</v>
      </c>
      <c r="E57" s="169"/>
      <c r="F57" s="169"/>
      <c r="G57" s="169">
        <f>'将来負担比率（分子）の構造'!J$51</f>
        <v>1823</v>
      </c>
      <c r="H57" s="169"/>
      <c r="I57" s="169"/>
      <c r="J57" s="169">
        <f>'将来負担比率（分子）の構造'!K$51</f>
        <v>1691</v>
      </c>
      <c r="K57" s="169"/>
      <c r="L57" s="169"/>
      <c r="M57" s="169">
        <f>'将来負担比率（分子）の構造'!L$51</f>
        <v>1563</v>
      </c>
      <c r="N57" s="169"/>
      <c r="O57" s="169"/>
      <c r="P57" s="169">
        <f>'将来負担比率（分子）の構造'!M$51</f>
        <v>194</v>
      </c>
    </row>
    <row r="58" spans="1:16" x14ac:dyDescent="0.15">
      <c r="A58" s="169" t="s">
        <v>43</v>
      </c>
      <c r="B58" s="169"/>
      <c r="C58" s="169"/>
      <c r="D58" s="169">
        <f>'将来負担比率（分子）の構造'!I$50</f>
        <v>9917</v>
      </c>
      <c r="E58" s="169"/>
      <c r="F58" s="169"/>
      <c r="G58" s="169">
        <f>'将来負担比率（分子）の構造'!J$50</f>
        <v>9288</v>
      </c>
      <c r="H58" s="169"/>
      <c r="I58" s="169"/>
      <c r="J58" s="169">
        <f>'将来負担比率（分子）の構造'!K$50</f>
        <v>7614</v>
      </c>
      <c r="K58" s="169"/>
      <c r="L58" s="169"/>
      <c r="M58" s="169">
        <f>'将来負担比率（分子）の構造'!L$50</f>
        <v>9554</v>
      </c>
      <c r="N58" s="169"/>
      <c r="O58" s="169"/>
      <c r="P58" s="169">
        <f>'将来負担比率（分子）の構造'!M$50</f>
        <v>8822</v>
      </c>
    </row>
    <row r="59" spans="1:16" x14ac:dyDescent="0.15">
      <c r="A59" s="169" t="s">
        <v>41</v>
      </c>
      <c r="B59" s="169" t="str">
        <f>'将来負担比率（分子）の構造'!I$49</f>
        <v>-</v>
      </c>
      <c r="C59" s="169"/>
      <c r="D59" s="169"/>
      <c r="E59" s="169" t="str">
        <f>'将来負担比率（分子）の構造'!J$49</f>
        <v>-</v>
      </c>
      <c r="F59" s="169"/>
      <c r="G59" s="169"/>
      <c r="H59" s="169" t="str">
        <f>'将来負担比率（分子）の構造'!K$49</f>
        <v>-</v>
      </c>
      <c r="I59" s="169"/>
      <c r="J59" s="169"/>
      <c r="K59" s="169" t="str">
        <f>'将来負担比率（分子）の構造'!L$49</f>
        <v>-</v>
      </c>
      <c r="L59" s="169"/>
      <c r="M59" s="169"/>
      <c r="N59" s="169" t="str">
        <f>'将来負担比率（分子）の構造'!M$49</f>
        <v>-</v>
      </c>
      <c r="O59" s="169"/>
      <c r="P59" s="169"/>
    </row>
    <row r="60" spans="1:16" x14ac:dyDescent="0.15">
      <c r="A60" s="169" t="s">
        <v>40</v>
      </c>
      <c r="B60" s="169" t="str">
        <f>'将来負担比率（分子）の構造'!I$48</f>
        <v>-</v>
      </c>
      <c r="C60" s="169"/>
      <c r="D60" s="169"/>
      <c r="E60" s="169" t="str">
        <f>'将来負担比率（分子）の構造'!J$48</f>
        <v>-</v>
      </c>
      <c r="F60" s="169"/>
      <c r="G60" s="169"/>
      <c r="H60" s="169" t="str">
        <f>'将来負担比率（分子）の構造'!K$48</f>
        <v>-</v>
      </c>
      <c r="I60" s="169"/>
      <c r="J60" s="169"/>
      <c r="K60" s="169" t="str">
        <f>'将来負担比率（分子）の構造'!L$48</f>
        <v>-</v>
      </c>
      <c r="L60" s="169"/>
      <c r="M60" s="169"/>
      <c r="N60" s="169" t="str">
        <f>'将来負担比率（分子）の構造'!M$48</f>
        <v>-</v>
      </c>
      <c r="O60" s="169"/>
      <c r="P60" s="169"/>
    </row>
    <row r="61" spans="1:16" x14ac:dyDescent="0.15">
      <c r="A61" s="169" t="s">
        <v>38</v>
      </c>
      <c r="B61" s="169" t="str">
        <f>'将来負担比率（分子）の構造'!I$46</f>
        <v>-</v>
      </c>
      <c r="C61" s="169"/>
      <c r="D61" s="169"/>
      <c r="E61" s="169" t="str">
        <f>'将来負担比率（分子）の構造'!J$46</f>
        <v>-</v>
      </c>
      <c r="F61" s="169"/>
      <c r="G61" s="169"/>
      <c r="H61" s="169" t="str">
        <f>'将来負担比率（分子）の構造'!K$46</f>
        <v>-</v>
      </c>
      <c r="I61" s="169"/>
      <c r="J61" s="169"/>
      <c r="K61" s="169" t="str">
        <f>'将来負担比率（分子）の構造'!L$46</f>
        <v>-</v>
      </c>
      <c r="L61" s="169"/>
      <c r="M61" s="169"/>
      <c r="N61" s="169" t="str">
        <f>'将来負担比率（分子）の構造'!M$46</f>
        <v>-</v>
      </c>
      <c r="O61" s="169"/>
      <c r="P61" s="169"/>
    </row>
    <row r="62" spans="1:16" x14ac:dyDescent="0.15">
      <c r="A62" s="169" t="s">
        <v>37</v>
      </c>
      <c r="B62" s="169">
        <f>'将来負担比率（分子）の構造'!I$45</f>
        <v>999</v>
      </c>
      <c r="C62" s="169"/>
      <c r="D62" s="169"/>
      <c r="E62" s="169">
        <f>'将来負担比率（分子）の構造'!J$45</f>
        <v>968</v>
      </c>
      <c r="F62" s="169"/>
      <c r="G62" s="169"/>
      <c r="H62" s="169">
        <f>'将来負担比率（分子）の構造'!K$45</f>
        <v>932</v>
      </c>
      <c r="I62" s="169"/>
      <c r="J62" s="169"/>
      <c r="K62" s="169">
        <f>'将来負担比率（分子）の構造'!L$45</f>
        <v>915</v>
      </c>
      <c r="L62" s="169"/>
      <c r="M62" s="169"/>
      <c r="N62" s="169">
        <f>'将来負担比率（分子）の構造'!M$45</f>
        <v>941</v>
      </c>
      <c r="O62" s="169"/>
      <c r="P62" s="169"/>
    </row>
    <row r="63" spans="1:16" x14ac:dyDescent="0.15">
      <c r="A63" s="169" t="s">
        <v>36</v>
      </c>
      <c r="B63" s="169">
        <f>'将来負担比率（分子）の構造'!I$44</f>
        <v>49</v>
      </c>
      <c r="C63" s="169"/>
      <c r="D63" s="169"/>
      <c r="E63" s="169">
        <f>'将来負担比率（分子）の構造'!J$44</f>
        <v>150</v>
      </c>
      <c r="F63" s="169"/>
      <c r="G63" s="169"/>
      <c r="H63" s="169">
        <f>'将来負担比率（分子）の構造'!K$44</f>
        <v>175</v>
      </c>
      <c r="I63" s="169"/>
      <c r="J63" s="169"/>
      <c r="K63" s="169">
        <f>'将来負担比率（分子）の構造'!L$44</f>
        <v>157</v>
      </c>
      <c r="L63" s="169"/>
      <c r="M63" s="169"/>
      <c r="N63" s="169">
        <f>'将来負担比率（分子）の構造'!M$44</f>
        <v>135</v>
      </c>
      <c r="O63" s="169"/>
      <c r="P63" s="169"/>
    </row>
    <row r="64" spans="1:16" x14ac:dyDescent="0.15">
      <c r="A64" s="169" t="s">
        <v>35</v>
      </c>
      <c r="B64" s="169">
        <f>'将来負担比率（分子）の構造'!I$43</f>
        <v>4231</v>
      </c>
      <c r="C64" s="169"/>
      <c r="D64" s="169"/>
      <c r="E64" s="169">
        <f>'将来負担比率（分子）の構造'!J$43</f>
        <v>4094</v>
      </c>
      <c r="F64" s="169"/>
      <c r="G64" s="169"/>
      <c r="H64" s="169">
        <f>'将来負担比率（分子）の構造'!K$43</f>
        <v>3676</v>
      </c>
      <c r="I64" s="169"/>
      <c r="J64" s="169"/>
      <c r="K64" s="169">
        <f>'将来負担比率（分子）の構造'!L$43</f>
        <v>3335</v>
      </c>
      <c r="L64" s="169"/>
      <c r="M64" s="169"/>
      <c r="N64" s="169">
        <f>'将来負担比率（分子）の構造'!M$43</f>
        <v>3050</v>
      </c>
      <c r="O64" s="169"/>
      <c r="P64" s="169"/>
    </row>
    <row r="65" spans="1:16" x14ac:dyDescent="0.15">
      <c r="A65" s="169" t="s">
        <v>34</v>
      </c>
      <c r="B65" s="169" t="str">
        <f>'将来負担比率（分子）の構造'!I$42</f>
        <v>-</v>
      </c>
      <c r="C65" s="169"/>
      <c r="D65" s="169"/>
      <c r="E65" s="169" t="str">
        <f>'将来負担比率（分子）の構造'!J$42</f>
        <v>-</v>
      </c>
      <c r="F65" s="169"/>
      <c r="G65" s="169"/>
      <c r="H65" s="169" t="str">
        <f>'将来負担比率（分子）の構造'!K$42</f>
        <v>-</v>
      </c>
      <c r="I65" s="169"/>
      <c r="J65" s="169"/>
      <c r="K65" s="169" t="str">
        <f>'将来負担比率（分子）の構造'!L$42</f>
        <v>-</v>
      </c>
      <c r="L65" s="169"/>
      <c r="M65" s="169"/>
      <c r="N65" s="169" t="str">
        <f>'将来負担比率（分子）の構造'!M$42</f>
        <v>-</v>
      </c>
      <c r="O65" s="169"/>
      <c r="P65" s="169"/>
    </row>
    <row r="66" spans="1:16" x14ac:dyDescent="0.15">
      <c r="A66" s="169" t="s">
        <v>33</v>
      </c>
      <c r="B66" s="169">
        <f>'将来負担比率（分子）の構造'!I$41</f>
        <v>7200</v>
      </c>
      <c r="C66" s="169"/>
      <c r="D66" s="169"/>
      <c r="E66" s="169">
        <f>'将来負担比率（分子）の構造'!J$41</f>
        <v>7255</v>
      </c>
      <c r="F66" s="169"/>
      <c r="G66" s="169"/>
      <c r="H66" s="169">
        <f>'将来負担比率（分子）の構造'!K$41</f>
        <v>7173</v>
      </c>
      <c r="I66" s="169"/>
      <c r="J66" s="169"/>
      <c r="K66" s="169">
        <f>'将来負担比率（分子）の構造'!L$41</f>
        <v>8222</v>
      </c>
      <c r="L66" s="169"/>
      <c r="M66" s="169"/>
      <c r="N66" s="169">
        <f>'将来負担比率（分子）の構造'!M$41</f>
        <v>7421</v>
      </c>
      <c r="O66" s="169"/>
      <c r="P66" s="169"/>
    </row>
    <row r="67" spans="1:16" x14ac:dyDescent="0.15">
      <c r="A67" s="169" t="s">
        <v>77</v>
      </c>
      <c r="B67" s="169" t="e">
        <f>NA()</f>
        <v>#N/A</v>
      </c>
      <c r="C67" s="169">
        <f>IF(ISNUMBER('将来負担比率（分子）の構造'!I$53), IF('将来負担比率（分子）の構造'!I$53 &lt; 0, 0, '将来負担比率（分子）の構造'!I$53), NA())</f>
        <v>0</v>
      </c>
      <c r="D67" s="169" t="e">
        <f>NA()</f>
        <v>#N/A</v>
      </c>
      <c r="E67" s="169" t="e">
        <f>NA()</f>
        <v>#N/A</v>
      </c>
      <c r="F67" s="169">
        <f>IF(ISNUMBER('将来負担比率（分子）の構造'!J$53), IF('将来負担比率（分子）の構造'!J$53 &lt; 0, 0, '将来負担比率（分子）の構造'!J$53), NA())</f>
        <v>0</v>
      </c>
      <c r="G67" s="169" t="e">
        <f>NA()</f>
        <v>#N/A</v>
      </c>
      <c r="H67" s="169" t="e">
        <f>NA()</f>
        <v>#N/A</v>
      </c>
      <c r="I67" s="169">
        <f>IF(ISNUMBER('将来負担比率（分子）の構造'!K$53), IF('将来負担比率（分子）の構造'!K$53 &lt; 0, 0, '将来負担比率（分子）の構造'!K$53), NA())</f>
        <v>0</v>
      </c>
      <c r="J67" s="169" t="e">
        <f>NA()</f>
        <v>#N/A</v>
      </c>
      <c r="K67" s="169" t="e">
        <f>NA()</f>
        <v>#N/A</v>
      </c>
      <c r="L67" s="169">
        <f>IF(ISNUMBER('将来負担比率（分子）の構造'!L$53), IF('将来負担比率（分子）の構造'!L$53 &lt; 0, 0, '将来負担比率（分子）の構造'!L$53), NA())</f>
        <v>0</v>
      </c>
      <c r="M67" s="169" t="e">
        <f>NA()</f>
        <v>#N/A</v>
      </c>
      <c r="N67" s="169" t="e">
        <f>NA()</f>
        <v>#N/A</v>
      </c>
      <c r="O67" s="169">
        <f>IF(ISNUMBER('将来負担比率（分子）の構造'!M$53), IF('将来負担比率（分子）の構造'!M$53 &lt; 0, 0, '将来負担比率（分子）の構造'!M$53), NA())</f>
        <v>0</v>
      </c>
      <c r="P67" s="169" t="e">
        <f>NA()</f>
        <v>#N/A</v>
      </c>
    </row>
    <row r="70" spans="1:16" x14ac:dyDescent="0.15">
      <c r="A70" s="171" t="s">
        <v>78</v>
      </c>
      <c r="B70" s="171"/>
      <c r="C70" s="171"/>
      <c r="D70" s="171"/>
      <c r="E70" s="171"/>
      <c r="F70" s="171"/>
    </row>
    <row r="71" spans="1:16" x14ac:dyDescent="0.15">
      <c r="A71" s="172"/>
      <c r="B71" s="172" t="e">
        <f>#REF!</f>
        <v>#REF!</v>
      </c>
      <c r="C71" s="172" t="e">
        <f>#REF!</f>
        <v>#REF!</v>
      </c>
      <c r="D71" s="172" t="e">
        <f>#REF!</f>
        <v>#REF!</v>
      </c>
    </row>
    <row r="72" spans="1:16" x14ac:dyDescent="0.15">
      <c r="A72" s="172" t="s">
        <v>79</v>
      </c>
      <c r="B72" s="173" t="e">
        <f>#REF!</f>
        <v>#REF!</v>
      </c>
      <c r="C72" s="173" t="e">
        <f>#REF!</f>
        <v>#REF!</v>
      </c>
      <c r="D72" s="173" t="e">
        <f>#REF!</f>
        <v>#REF!</v>
      </c>
    </row>
    <row r="73" spans="1:16" x14ac:dyDescent="0.15">
      <c r="A73" s="172" t="s">
        <v>80</v>
      </c>
      <c r="B73" s="173" t="e">
        <f>#REF!</f>
        <v>#REF!</v>
      </c>
      <c r="C73" s="173" t="e">
        <f>#REF!</f>
        <v>#REF!</v>
      </c>
      <c r="D73" s="173" t="e">
        <f>#REF!</f>
        <v>#REF!</v>
      </c>
    </row>
    <row r="74" spans="1:16" x14ac:dyDescent="0.15">
      <c r="A74" s="172" t="s">
        <v>81</v>
      </c>
      <c r="B74" s="173" t="e">
        <f>#REF!</f>
        <v>#REF!</v>
      </c>
      <c r="C74" s="173" t="e">
        <f>#REF!</f>
        <v>#REF!</v>
      </c>
      <c r="D74" s="173" t="e">
        <f>#REF!</f>
        <v>#REF!</v>
      </c>
    </row>
  </sheetData>
  <sheetProtection algorithmName="SHA-512" hashValue="mcKTkds1ebLJ9VFFIMMp6R95YoVM/ZZN1qFx9SxOYjoIHfgvOnV/uNPB2ERCbyqSu8H8ExfaAJfxKvmJR485Fg==" saltValue="nqFk2PDVL1iYrOufbqSU5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8" customWidth="1"/>
    <col min="2" max="2" width="2.375" style="208" customWidth="1"/>
    <col min="3" max="16" width="2.625" style="208" customWidth="1"/>
    <col min="17" max="17" width="2.375" style="208" customWidth="1"/>
    <col min="18" max="95" width="1.625" style="208" customWidth="1"/>
    <col min="96" max="133" width="1.625" style="220" customWidth="1"/>
    <col min="134" max="143" width="1.625" style="208" customWidth="1"/>
    <col min="144" max="16384" width="0" style="208" hidden="1"/>
  </cols>
  <sheetData>
    <row r="1" spans="2:143" ht="22.5" customHeight="1" thickBot="1" x14ac:dyDescent="0.2">
      <c r="B1" s="206"/>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589" t="s">
        <v>213</v>
      </c>
      <c r="DI1" s="590"/>
      <c r="DJ1" s="590"/>
      <c r="DK1" s="590"/>
      <c r="DL1" s="590"/>
      <c r="DM1" s="590"/>
      <c r="DN1" s="591"/>
      <c r="DO1" s="208"/>
      <c r="DP1" s="589" t="s">
        <v>214</v>
      </c>
      <c r="DQ1" s="590"/>
      <c r="DR1" s="590"/>
      <c r="DS1" s="590"/>
      <c r="DT1" s="590"/>
      <c r="DU1" s="590"/>
      <c r="DV1" s="590"/>
      <c r="DW1" s="590"/>
      <c r="DX1" s="590"/>
      <c r="DY1" s="590"/>
      <c r="DZ1" s="590"/>
      <c r="EA1" s="590"/>
      <c r="EB1" s="590"/>
      <c r="EC1" s="591"/>
      <c r="ED1" s="207"/>
      <c r="EE1" s="207"/>
      <c r="EF1" s="207"/>
      <c r="EG1" s="207"/>
      <c r="EH1" s="207"/>
      <c r="EI1" s="207"/>
      <c r="EJ1" s="207"/>
      <c r="EK1" s="207"/>
      <c r="EL1" s="207"/>
      <c r="EM1" s="207"/>
    </row>
    <row r="2" spans="2:143" ht="22.5" customHeight="1" x14ac:dyDescent="0.15">
      <c r="B2" s="209" t="s">
        <v>215</v>
      </c>
      <c r="R2" s="210"/>
      <c r="S2" s="210"/>
      <c r="T2" s="210"/>
      <c r="U2" s="210"/>
      <c r="V2" s="210"/>
      <c r="W2" s="210"/>
      <c r="X2" s="210"/>
      <c r="Y2" s="210"/>
      <c r="Z2" s="210"/>
      <c r="AA2" s="210"/>
      <c r="AB2" s="210"/>
      <c r="AC2" s="210"/>
      <c r="AE2" s="211"/>
      <c r="AF2" s="211"/>
      <c r="AG2" s="211"/>
      <c r="AH2" s="211"/>
      <c r="AI2" s="211"/>
      <c r="AJ2" s="210"/>
      <c r="AK2" s="210"/>
      <c r="AL2" s="210"/>
      <c r="AM2" s="210"/>
      <c r="AN2" s="210"/>
      <c r="AO2" s="210"/>
      <c r="AP2" s="210"/>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row>
    <row r="3" spans="2:143" ht="11.25" customHeight="1" x14ac:dyDescent="0.15">
      <c r="B3" s="592" t="s">
        <v>216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217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218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219</v>
      </c>
      <c r="S4" s="593"/>
      <c r="T4" s="593"/>
      <c r="U4" s="593"/>
      <c r="V4" s="593"/>
      <c r="W4" s="593"/>
      <c r="X4" s="593"/>
      <c r="Y4" s="594"/>
      <c r="Z4" s="592" t="s">
        <v>220</v>
      </c>
      <c r="AA4" s="593"/>
      <c r="AB4" s="593"/>
      <c r="AC4" s="594"/>
      <c r="AD4" s="592" t="s">
        <v>221</v>
      </c>
      <c r="AE4" s="593"/>
      <c r="AF4" s="593"/>
      <c r="AG4" s="593"/>
      <c r="AH4" s="593"/>
      <c r="AI4" s="593"/>
      <c r="AJ4" s="593"/>
      <c r="AK4" s="594"/>
      <c r="AL4" s="592" t="s">
        <v>220</v>
      </c>
      <c r="AM4" s="593"/>
      <c r="AN4" s="593"/>
      <c r="AO4" s="594"/>
      <c r="AP4" s="595" t="s">
        <v>222</v>
      </c>
      <c r="AQ4" s="595"/>
      <c r="AR4" s="595"/>
      <c r="AS4" s="595"/>
      <c r="AT4" s="595"/>
      <c r="AU4" s="595"/>
      <c r="AV4" s="595"/>
      <c r="AW4" s="595"/>
      <c r="AX4" s="595"/>
      <c r="AY4" s="595"/>
      <c r="AZ4" s="595"/>
      <c r="BA4" s="595"/>
      <c r="BB4" s="595"/>
      <c r="BC4" s="595"/>
      <c r="BD4" s="595"/>
      <c r="BE4" s="595"/>
      <c r="BF4" s="595"/>
      <c r="BG4" s="595" t="s">
        <v>223</v>
      </c>
      <c r="BH4" s="595"/>
      <c r="BI4" s="595"/>
      <c r="BJ4" s="595"/>
      <c r="BK4" s="595"/>
      <c r="BL4" s="595"/>
      <c r="BM4" s="595"/>
      <c r="BN4" s="595"/>
      <c r="BO4" s="595" t="s">
        <v>220</v>
      </c>
      <c r="BP4" s="595"/>
      <c r="BQ4" s="595"/>
      <c r="BR4" s="595"/>
      <c r="BS4" s="595" t="s">
        <v>224</v>
      </c>
      <c r="BT4" s="595"/>
      <c r="BU4" s="595"/>
      <c r="BV4" s="595"/>
      <c r="BW4" s="595"/>
      <c r="BX4" s="595"/>
      <c r="BY4" s="595"/>
      <c r="BZ4" s="595"/>
      <c r="CA4" s="595"/>
      <c r="CB4" s="595"/>
      <c r="CD4" s="592" t="s">
        <v>225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226</v>
      </c>
      <c r="C5" s="597"/>
      <c r="D5" s="597"/>
      <c r="E5" s="597"/>
      <c r="F5" s="597"/>
      <c r="G5" s="597"/>
      <c r="H5" s="597"/>
      <c r="I5" s="597"/>
      <c r="J5" s="597"/>
      <c r="K5" s="597"/>
      <c r="L5" s="597"/>
      <c r="M5" s="597"/>
      <c r="N5" s="597"/>
      <c r="O5" s="597"/>
      <c r="P5" s="597"/>
      <c r="Q5" s="598"/>
      <c r="R5" s="599">
        <v>1369595</v>
      </c>
      <c r="S5" s="600"/>
      <c r="T5" s="600"/>
      <c r="U5" s="600"/>
      <c r="V5" s="600"/>
      <c r="W5" s="600"/>
      <c r="X5" s="600"/>
      <c r="Y5" s="601"/>
      <c r="Z5" s="602">
        <v>11.1</v>
      </c>
      <c r="AA5" s="602"/>
      <c r="AB5" s="602"/>
      <c r="AC5" s="602"/>
      <c r="AD5" s="603">
        <v>1369595</v>
      </c>
      <c r="AE5" s="603"/>
      <c r="AF5" s="603"/>
      <c r="AG5" s="603"/>
      <c r="AH5" s="603"/>
      <c r="AI5" s="603"/>
      <c r="AJ5" s="603"/>
      <c r="AK5" s="603"/>
      <c r="AL5" s="604">
        <v>31.1</v>
      </c>
      <c r="AM5" s="605"/>
      <c r="AN5" s="605"/>
      <c r="AO5" s="606"/>
      <c r="AP5" s="596" t="s">
        <v>227</v>
      </c>
      <c r="AQ5" s="597"/>
      <c r="AR5" s="597"/>
      <c r="AS5" s="597"/>
      <c r="AT5" s="597"/>
      <c r="AU5" s="597"/>
      <c r="AV5" s="597"/>
      <c r="AW5" s="597"/>
      <c r="AX5" s="597"/>
      <c r="AY5" s="597"/>
      <c r="AZ5" s="597"/>
      <c r="BA5" s="597"/>
      <c r="BB5" s="597"/>
      <c r="BC5" s="597"/>
      <c r="BD5" s="597"/>
      <c r="BE5" s="597"/>
      <c r="BF5" s="598"/>
      <c r="BG5" s="610">
        <v>1369595</v>
      </c>
      <c r="BH5" s="611"/>
      <c r="BI5" s="611"/>
      <c r="BJ5" s="611"/>
      <c r="BK5" s="611"/>
      <c r="BL5" s="611"/>
      <c r="BM5" s="611"/>
      <c r="BN5" s="612"/>
      <c r="BO5" s="613">
        <v>100</v>
      </c>
      <c r="BP5" s="613"/>
      <c r="BQ5" s="613"/>
      <c r="BR5" s="613"/>
      <c r="BS5" s="614" t="s">
        <v>138</v>
      </c>
      <c r="BT5" s="614"/>
      <c r="BU5" s="614"/>
      <c r="BV5" s="614"/>
      <c r="BW5" s="614"/>
      <c r="BX5" s="614"/>
      <c r="BY5" s="614"/>
      <c r="BZ5" s="614"/>
      <c r="CA5" s="614"/>
      <c r="CB5" s="618"/>
      <c r="CD5" s="592" t="s">
        <v>222</v>
      </c>
      <c r="CE5" s="593"/>
      <c r="CF5" s="593"/>
      <c r="CG5" s="593"/>
      <c r="CH5" s="593"/>
      <c r="CI5" s="593"/>
      <c r="CJ5" s="593"/>
      <c r="CK5" s="593"/>
      <c r="CL5" s="593"/>
      <c r="CM5" s="593"/>
      <c r="CN5" s="593"/>
      <c r="CO5" s="593"/>
      <c r="CP5" s="593"/>
      <c r="CQ5" s="594"/>
      <c r="CR5" s="592" t="s">
        <v>228</v>
      </c>
      <c r="CS5" s="593"/>
      <c r="CT5" s="593"/>
      <c r="CU5" s="593"/>
      <c r="CV5" s="593"/>
      <c r="CW5" s="593"/>
      <c r="CX5" s="593"/>
      <c r="CY5" s="594"/>
      <c r="CZ5" s="592" t="s">
        <v>220</v>
      </c>
      <c r="DA5" s="593"/>
      <c r="DB5" s="593"/>
      <c r="DC5" s="594"/>
      <c r="DD5" s="592" t="s">
        <v>229</v>
      </c>
      <c r="DE5" s="593"/>
      <c r="DF5" s="593"/>
      <c r="DG5" s="593"/>
      <c r="DH5" s="593"/>
      <c r="DI5" s="593"/>
      <c r="DJ5" s="593"/>
      <c r="DK5" s="593"/>
      <c r="DL5" s="593"/>
      <c r="DM5" s="593"/>
      <c r="DN5" s="593"/>
      <c r="DO5" s="593"/>
      <c r="DP5" s="594"/>
      <c r="DQ5" s="592" t="s">
        <v>230</v>
      </c>
      <c r="DR5" s="593"/>
      <c r="DS5" s="593"/>
      <c r="DT5" s="593"/>
      <c r="DU5" s="593"/>
      <c r="DV5" s="593"/>
      <c r="DW5" s="593"/>
      <c r="DX5" s="593"/>
      <c r="DY5" s="593"/>
      <c r="DZ5" s="593"/>
      <c r="EA5" s="593"/>
      <c r="EB5" s="593"/>
      <c r="EC5" s="594"/>
    </row>
    <row r="6" spans="2:143" ht="11.25" customHeight="1" x14ac:dyDescent="0.15">
      <c r="B6" s="607" t="s">
        <v>231</v>
      </c>
      <c r="C6" s="608"/>
      <c r="D6" s="608"/>
      <c r="E6" s="608"/>
      <c r="F6" s="608"/>
      <c r="G6" s="608"/>
      <c r="H6" s="608"/>
      <c r="I6" s="608"/>
      <c r="J6" s="608"/>
      <c r="K6" s="608"/>
      <c r="L6" s="608"/>
      <c r="M6" s="608"/>
      <c r="N6" s="608"/>
      <c r="O6" s="608"/>
      <c r="P6" s="608"/>
      <c r="Q6" s="609"/>
      <c r="R6" s="610">
        <v>85330</v>
      </c>
      <c r="S6" s="611"/>
      <c r="T6" s="611"/>
      <c r="U6" s="611"/>
      <c r="V6" s="611"/>
      <c r="W6" s="611"/>
      <c r="X6" s="611"/>
      <c r="Y6" s="612"/>
      <c r="Z6" s="613">
        <v>0.7</v>
      </c>
      <c r="AA6" s="613"/>
      <c r="AB6" s="613"/>
      <c r="AC6" s="613"/>
      <c r="AD6" s="614">
        <v>85330</v>
      </c>
      <c r="AE6" s="614"/>
      <c r="AF6" s="614"/>
      <c r="AG6" s="614"/>
      <c r="AH6" s="614"/>
      <c r="AI6" s="614"/>
      <c r="AJ6" s="614"/>
      <c r="AK6" s="614"/>
      <c r="AL6" s="615">
        <v>1.9</v>
      </c>
      <c r="AM6" s="616"/>
      <c r="AN6" s="616"/>
      <c r="AO6" s="617"/>
      <c r="AP6" s="607" t="s">
        <v>232</v>
      </c>
      <c r="AQ6" s="608"/>
      <c r="AR6" s="608"/>
      <c r="AS6" s="608"/>
      <c r="AT6" s="608"/>
      <c r="AU6" s="608"/>
      <c r="AV6" s="608"/>
      <c r="AW6" s="608"/>
      <c r="AX6" s="608"/>
      <c r="AY6" s="608"/>
      <c r="AZ6" s="608"/>
      <c r="BA6" s="608"/>
      <c r="BB6" s="608"/>
      <c r="BC6" s="608"/>
      <c r="BD6" s="608"/>
      <c r="BE6" s="608"/>
      <c r="BF6" s="609"/>
      <c r="BG6" s="610">
        <v>1369595</v>
      </c>
      <c r="BH6" s="611"/>
      <c r="BI6" s="611"/>
      <c r="BJ6" s="611"/>
      <c r="BK6" s="611"/>
      <c r="BL6" s="611"/>
      <c r="BM6" s="611"/>
      <c r="BN6" s="612"/>
      <c r="BO6" s="613">
        <v>100</v>
      </c>
      <c r="BP6" s="613"/>
      <c r="BQ6" s="613"/>
      <c r="BR6" s="613"/>
      <c r="BS6" s="614" t="s">
        <v>138</v>
      </c>
      <c r="BT6" s="614"/>
      <c r="BU6" s="614"/>
      <c r="BV6" s="614"/>
      <c r="BW6" s="614"/>
      <c r="BX6" s="614"/>
      <c r="BY6" s="614"/>
      <c r="BZ6" s="614"/>
      <c r="CA6" s="614"/>
      <c r="CB6" s="618"/>
      <c r="CD6" s="596" t="s">
        <v>233</v>
      </c>
      <c r="CE6" s="597"/>
      <c r="CF6" s="597"/>
      <c r="CG6" s="597"/>
      <c r="CH6" s="597"/>
      <c r="CI6" s="597"/>
      <c r="CJ6" s="597"/>
      <c r="CK6" s="597"/>
      <c r="CL6" s="597"/>
      <c r="CM6" s="597"/>
      <c r="CN6" s="597"/>
      <c r="CO6" s="597"/>
      <c r="CP6" s="597"/>
      <c r="CQ6" s="598"/>
      <c r="CR6" s="610">
        <v>89702</v>
      </c>
      <c r="CS6" s="611"/>
      <c r="CT6" s="611"/>
      <c r="CU6" s="611"/>
      <c r="CV6" s="611"/>
      <c r="CW6" s="611"/>
      <c r="CX6" s="611"/>
      <c r="CY6" s="612"/>
      <c r="CZ6" s="604">
        <v>0.8</v>
      </c>
      <c r="DA6" s="605"/>
      <c r="DB6" s="605"/>
      <c r="DC6" s="621"/>
      <c r="DD6" s="619" t="s">
        <v>138</v>
      </c>
      <c r="DE6" s="611"/>
      <c r="DF6" s="611"/>
      <c r="DG6" s="611"/>
      <c r="DH6" s="611"/>
      <c r="DI6" s="611"/>
      <c r="DJ6" s="611"/>
      <c r="DK6" s="611"/>
      <c r="DL6" s="611"/>
      <c r="DM6" s="611"/>
      <c r="DN6" s="611"/>
      <c r="DO6" s="611"/>
      <c r="DP6" s="612"/>
      <c r="DQ6" s="619">
        <v>89702</v>
      </c>
      <c r="DR6" s="611"/>
      <c r="DS6" s="611"/>
      <c r="DT6" s="611"/>
      <c r="DU6" s="611"/>
      <c r="DV6" s="611"/>
      <c r="DW6" s="611"/>
      <c r="DX6" s="611"/>
      <c r="DY6" s="611"/>
      <c r="DZ6" s="611"/>
      <c r="EA6" s="611"/>
      <c r="EB6" s="611"/>
      <c r="EC6" s="620"/>
    </row>
    <row r="7" spans="2:143" ht="11.25" customHeight="1" x14ac:dyDescent="0.15">
      <c r="B7" s="607" t="s">
        <v>234</v>
      </c>
      <c r="C7" s="608"/>
      <c r="D7" s="608"/>
      <c r="E7" s="608"/>
      <c r="F7" s="608"/>
      <c r="G7" s="608"/>
      <c r="H7" s="608"/>
      <c r="I7" s="608"/>
      <c r="J7" s="608"/>
      <c r="K7" s="608"/>
      <c r="L7" s="608"/>
      <c r="M7" s="608"/>
      <c r="N7" s="608"/>
      <c r="O7" s="608"/>
      <c r="P7" s="608"/>
      <c r="Q7" s="609"/>
      <c r="R7" s="610">
        <v>305</v>
      </c>
      <c r="S7" s="611"/>
      <c r="T7" s="611"/>
      <c r="U7" s="611"/>
      <c r="V7" s="611"/>
      <c r="W7" s="611"/>
      <c r="X7" s="611"/>
      <c r="Y7" s="612"/>
      <c r="Z7" s="613">
        <v>0</v>
      </c>
      <c r="AA7" s="613"/>
      <c r="AB7" s="613"/>
      <c r="AC7" s="613"/>
      <c r="AD7" s="614">
        <v>305</v>
      </c>
      <c r="AE7" s="614"/>
      <c r="AF7" s="614"/>
      <c r="AG7" s="614"/>
      <c r="AH7" s="614"/>
      <c r="AI7" s="614"/>
      <c r="AJ7" s="614"/>
      <c r="AK7" s="614"/>
      <c r="AL7" s="615">
        <v>0</v>
      </c>
      <c r="AM7" s="616"/>
      <c r="AN7" s="616"/>
      <c r="AO7" s="617"/>
      <c r="AP7" s="607" t="s">
        <v>235</v>
      </c>
      <c r="AQ7" s="608"/>
      <c r="AR7" s="608"/>
      <c r="AS7" s="608"/>
      <c r="AT7" s="608"/>
      <c r="AU7" s="608"/>
      <c r="AV7" s="608"/>
      <c r="AW7" s="608"/>
      <c r="AX7" s="608"/>
      <c r="AY7" s="608"/>
      <c r="AZ7" s="608"/>
      <c r="BA7" s="608"/>
      <c r="BB7" s="608"/>
      <c r="BC7" s="608"/>
      <c r="BD7" s="608"/>
      <c r="BE7" s="608"/>
      <c r="BF7" s="609"/>
      <c r="BG7" s="610">
        <v>496601</v>
      </c>
      <c r="BH7" s="611"/>
      <c r="BI7" s="611"/>
      <c r="BJ7" s="611"/>
      <c r="BK7" s="611"/>
      <c r="BL7" s="611"/>
      <c r="BM7" s="611"/>
      <c r="BN7" s="612"/>
      <c r="BO7" s="613">
        <v>36.299999999999997</v>
      </c>
      <c r="BP7" s="613"/>
      <c r="BQ7" s="613"/>
      <c r="BR7" s="613"/>
      <c r="BS7" s="614" t="s">
        <v>138</v>
      </c>
      <c r="BT7" s="614"/>
      <c r="BU7" s="614"/>
      <c r="BV7" s="614"/>
      <c r="BW7" s="614"/>
      <c r="BX7" s="614"/>
      <c r="BY7" s="614"/>
      <c r="BZ7" s="614"/>
      <c r="CA7" s="614"/>
      <c r="CB7" s="618"/>
      <c r="CD7" s="607" t="s">
        <v>236</v>
      </c>
      <c r="CE7" s="608"/>
      <c r="CF7" s="608"/>
      <c r="CG7" s="608"/>
      <c r="CH7" s="608"/>
      <c r="CI7" s="608"/>
      <c r="CJ7" s="608"/>
      <c r="CK7" s="608"/>
      <c r="CL7" s="608"/>
      <c r="CM7" s="608"/>
      <c r="CN7" s="608"/>
      <c r="CO7" s="608"/>
      <c r="CP7" s="608"/>
      <c r="CQ7" s="609"/>
      <c r="CR7" s="610">
        <v>1596886</v>
      </c>
      <c r="CS7" s="611"/>
      <c r="CT7" s="611"/>
      <c r="CU7" s="611"/>
      <c r="CV7" s="611"/>
      <c r="CW7" s="611"/>
      <c r="CX7" s="611"/>
      <c r="CY7" s="612"/>
      <c r="CZ7" s="613">
        <v>13.6</v>
      </c>
      <c r="DA7" s="613"/>
      <c r="DB7" s="613"/>
      <c r="DC7" s="613"/>
      <c r="DD7" s="619">
        <v>12360</v>
      </c>
      <c r="DE7" s="611"/>
      <c r="DF7" s="611"/>
      <c r="DG7" s="611"/>
      <c r="DH7" s="611"/>
      <c r="DI7" s="611"/>
      <c r="DJ7" s="611"/>
      <c r="DK7" s="611"/>
      <c r="DL7" s="611"/>
      <c r="DM7" s="611"/>
      <c r="DN7" s="611"/>
      <c r="DO7" s="611"/>
      <c r="DP7" s="612"/>
      <c r="DQ7" s="619">
        <v>1125932</v>
      </c>
      <c r="DR7" s="611"/>
      <c r="DS7" s="611"/>
      <c r="DT7" s="611"/>
      <c r="DU7" s="611"/>
      <c r="DV7" s="611"/>
      <c r="DW7" s="611"/>
      <c r="DX7" s="611"/>
      <c r="DY7" s="611"/>
      <c r="DZ7" s="611"/>
      <c r="EA7" s="611"/>
      <c r="EB7" s="611"/>
      <c r="EC7" s="620"/>
    </row>
    <row r="8" spans="2:143" ht="11.25" customHeight="1" x14ac:dyDescent="0.15">
      <c r="B8" s="607" t="s">
        <v>237</v>
      </c>
      <c r="C8" s="608"/>
      <c r="D8" s="608"/>
      <c r="E8" s="608"/>
      <c r="F8" s="608"/>
      <c r="G8" s="608"/>
      <c r="H8" s="608"/>
      <c r="I8" s="608"/>
      <c r="J8" s="608"/>
      <c r="K8" s="608"/>
      <c r="L8" s="608"/>
      <c r="M8" s="608"/>
      <c r="N8" s="608"/>
      <c r="O8" s="608"/>
      <c r="P8" s="608"/>
      <c r="Q8" s="609"/>
      <c r="R8" s="610">
        <v>3699</v>
      </c>
      <c r="S8" s="611"/>
      <c r="T8" s="611"/>
      <c r="U8" s="611"/>
      <c r="V8" s="611"/>
      <c r="W8" s="611"/>
      <c r="X8" s="611"/>
      <c r="Y8" s="612"/>
      <c r="Z8" s="613">
        <v>0</v>
      </c>
      <c r="AA8" s="613"/>
      <c r="AB8" s="613"/>
      <c r="AC8" s="613"/>
      <c r="AD8" s="614">
        <v>3699</v>
      </c>
      <c r="AE8" s="614"/>
      <c r="AF8" s="614"/>
      <c r="AG8" s="614"/>
      <c r="AH8" s="614"/>
      <c r="AI8" s="614"/>
      <c r="AJ8" s="614"/>
      <c r="AK8" s="614"/>
      <c r="AL8" s="615">
        <v>0.1</v>
      </c>
      <c r="AM8" s="616"/>
      <c r="AN8" s="616"/>
      <c r="AO8" s="617"/>
      <c r="AP8" s="607" t="s">
        <v>238</v>
      </c>
      <c r="AQ8" s="608"/>
      <c r="AR8" s="608"/>
      <c r="AS8" s="608"/>
      <c r="AT8" s="608"/>
      <c r="AU8" s="608"/>
      <c r="AV8" s="608"/>
      <c r="AW8" s="608"/>
      <c r="AX8" s="608"/>
      <c r="AY8" s="608"/>
      <c r="AZ8" s="608"/>
      <c r="BA8" s="608"/>
      <c r="BB8" s="608"/>
      <c r="BC8" s="608"/>
      <c r="BD8" s="608"/>
      <c r="BE8" s="608"/>
      <c r="BF8" s="609"/>
      <c r="BG8" s="610">
        <v>20006</v>
      </c>
      <c r="BH8" s="611"/>
      <c r="BI8" s="611"/>
      <c r="BJ8" s="611"/>
      <c r="BK8" s="611"/>
      <c r="BL8" s="611"/>
      <c r="BM8" s="611"/>
      <c r="BN8" s="612"/>
      <c r="BO8" s="613">
        <v>1.5</v>
      </c>
      <c r="BP8" s="613"/>
      <c r="BQ8" s="613"/>
      <c r="BR8" s="613"/>
      <c r="BS8" s="614" t="s">
        <v>138</v>
      </c>
      <c r="BT8" s="614"/>
      <c r="BU8" s="614"/>
      <c r="BV8" s="614"/>
      <c r="BW8" s="614"/>
      <c r="BX8" s="614"/>
      <c r="BY8" s="614"/>
      <c r="BZ8" s="614"/>
      <c r="CA8" s="614"/>
      <c r="CB8" s="618"/>
      <c r="CD8" s="607" t="s">
        <v>239</v>
      </c>
      <c r="CE8" s="608"/>
      <c r="CF8" s="608"/>
      <c r="CG8" s="608"/>
      <c r="CH8" s="608"/>
      <c r="CI8" s="608"/>
      <c r="CJ8" s="608"/>
      <c r="CK8" s="608"/>
      <c r="CL8" s="608"/>
      <c r="CM8" s="608"/>
      <c r="CN8" s="608"/>
      <c r="CO8" s="608"/>
      <c r="CP8" s="608"/>
      <c r="CQ8" s="609"/>
      <c r="CR8" s="610">
        <v>2167464</v>
      </c>
      <c r="CS8" s="611"/>
      <c r="CT8" s="611"/>
      <c r="CU8" s="611"/>
      <c r="CV8" s="611"/>
      <c r="CW8" s="611"/>
      <c r="CX8" s="611"/>
      <c r="CY8" s="612"/>
      <c r="CZ8" s="613">
        <v>18.5</v>
      </c>
      <c r="DA8" s="613"/>
      <c r="DB8" s="613"/>
      <c r="DC8" s="613"/>
      <c r="DD8" s="619">
        <v>121256</v>
      </c>
      <c r="DE8" s="611"/>
      <c r="DF8" s="611"/>
      <c r="DG8" s="611"/>
      <c r="DH8" s="611"/>
      <c r="DI8" s="611"/>
      <c r="DJ8" s="611"/>
      <c r="DK8" s="611"/>
      <c r="DL8" s="611"/>
      <c r="DM8" s="611"/>
      <c r="DN8" s="611"/>
      <c r="DO8" s="611"/>
      <c r="DP8" s="612"/>
      <c r="DQ8" s="619">
        <v>1277338</v>
      </c>
      <c r="DR8" s="611"/>
      <c r="DS8" s="611"/>
      <c r="DT8" s="611"/>
      <c r="DU8" s="611"/>
      <c r="DV8" s="611"/>
      <c r="DW8" s="611"/>
      <c r="DX8" s="611"/>
      <c r="DY8" s="611"/>
      <c r="DZ8" s="611"/>
      <c r="EA8" s="611"/>
      <c r="EB8" s="611"/>
      <c r="EC8" s="620"/>
    </row>
    <row r="9" spans="2:143" ht="11.25" customHeight="1" x14ac:dyDescent="0.15">
      <c r="B9" s="607" t="s">
        <v>240</v>
      </c>
      <c r="C9" s="608"/>
      <c r="D9" s="608"/>
      <c r="E9" s="608"/>
      <c r="F9" s="608"/>
      <c r="G9" s="608"/>
      <c r="H9" s="608"/>
      <c r="I9" s="608"/>
      <c r="J9" s="608"/>
      <c r="K9" s="608"/>
      <c r="L9" s="608"/>
      <c r="M9" s="608"/>
      <c r="N9" s="608"/>
      <c r="O9" s="608"/>
      <c r="P9" s="608"/>
      <c r="Q9" s="609"/>
      <c r="R9" s="610">
        <v>2894</v>
      </c>
      <c r="S9" s="611"/>
      <c r="T9" s="611"/>
      <c r="U9" s="611"/>
      <c r="V9" s="611"/>
      <c r="W9" s="611"/>
      <c r="X9" s="611"/>
      <c r="Y9" s="612"/>
      <c r="Z9" s="613">
        <v>0</v>
      </c>
      <c r="AA9" s="613"/>
      <c r="AB9" s="613"/>
      <c r="AC9" s="613"/>
      <c r="AD9" s="614">
        <v>2894</v>
      </c>
      <c r="AE9" s="614"/>
      <c r="AF9" s="614"/>
      <c r="AG9" s="614"/>
      <c r="AH9" s="614"/>
      <c r="AI9" s="614"/>
      <c r="AJ9" s="614"/>
      <c r="AK9" s="614"/>
      <c r="AL9" s="615">
        <v>0.1</v>
      </c>
      <c r="AM9" s="616"/>
      <c r="AN9" s="616"/>
      <c r="AO9" s="617"/>
      <c r="AP9" s="607" t="s">
        <v>241</v>
      </c>
      <c r="AQ9" s="608"/>
      <c r="AR9" s="608"/>
      <c r="AS9" s="608"/>
      <c r="AT9" s="608"/>
      <c r="AU9" s="608"/>
      <c r="AV9" s="608"/>
      <c r="AW9" s="608"/>
      <c r="AX9" s="608"/>
      <c r="AY9" s="608"/>
      <c r="AZ9" s="608"/>
      <c r="BA9" s="608"/>
      <c r="BB9" s="608"/>
      <c r="BC9" s="608"/>
      <c r="BD9" s="608"/>
      <c r="BE9" s="608"/>
      <c r="BF9" s="609"/>
      <c r="BG9" s="610">
        <v>417294</v>
      </c>
      <c r="BH9" s="611"/>
      <c r="BI9" s="611"/>
      <c r="BJ9" s="611"/>
      <c r="BK9" s="611"/>
      <c r="BL9" s="611"/>
      <c r="BM9" s="611"/>
      <c r="BN9" s="612"/>
      <c r="BO9" s="613">
        <v>30.5</v>
      </c>
      <c r="BP9" s="613"/>
      <c r="BQ9" s="613"/>
      <c r="BR9" s="613"/>
      <c r="BS9" s="614" t="s">
        <v>138</v>
      </c>
      <c r="BT9" s="614"/>
      <c r="BU9" s="614"/>
      <c r="BV9" s="614"/>
      <c r="BW9" s="614"/>
      <c r="BX9" s="614"/>
      <c r="BY9" s="614"/>
      <c r="BZ9" s="614"/>
      <c r="CA9" s="614"/>
      <c r="CB9" s="618"/>
      <c r="CD9" s="607" t="s">
        <v>242</v>
      </c>
      <c r="CE9" s="608"/>
      <c r="CF9" s="608"/>
      <c r="CG9" s="608"/>
      <c r="CH9" s="608"/>
      <c r="CI9" s="608"/>
      <c r="CJ9" s="608"/>
      <c r="CK9" s="608"/>
      <c r="CL9" s="608"/>
      <c r="CM9" s="608"/>
      <c r="CN9" s="608"/>
      <c r="CO9" s="608"/>
      <c r="CP9" s="608"/>
      <c r="CQ9" s="609"/>
      <c r="CR9" s="610">
        <v>747769</v>
      </c>
      <c r="CS9" s="611"/>
      <c r="CT9" s="611"/>
      <c r="CU9" s="611"/>
      <c r="CV9" s="611"/>
      <c r="CW9" s="611"/>
      <c r="CX9" s="611"/>
      <c r="CY9" s="612"/>
      <c r="CZ9" s="613">
        <v>6.4</v>
      </c>
      <c r="DA9" s="613"/>
      <c r="DB9" s="613"/>
      <c r="DC9" s="613"/>
      <c r="DD9" s="619">
        <v>5688</v>
      </c>
      <c r="DE9" s="611"/>
      <c r="DF9" s="611"/>
      <c r="DG9" s="611"/>
      <c r="DH9" s="611"/>
      <c r="DI9" s="611"/>
      <c r="DJ9" s="611"/>
      <c r="DK9" s="611"/>
      <c r="DL9" s="611"/>
      <c r="DM9" s="611"/>
      <c r="DN9" s="611"/>
      <c r="DO9" s="611"/>
      <c r="DP9" s="612"/>
      <c r="DQ9" s="619">
        <v>505213</v>
      </c>
      <c r="DR9" s="611"/>
      <c r="DS9" s="611"/>
      <c r="DT9" s="611"/>
      <c r="DU9" s="611"/>
      <c r="DV9" s="611"/>
      <c r="DW9" s="611"/>
      <c r="DX9" s="611"/>
      <c r="DY9" s="611"/>
      <c r="DZ9" s="611"/>
      <c r="EA9" s="611"/>
      <c r="EB9" s="611"/>
      <c r="EC9" s="620"/>
    </row>
    <row r="10" spans="2:143" ht="11.25" customHeight="1" x14ac:dyDescent="0.15">
      <c r="B10" s="607" t="s">
        <v>243</v>
      </c>
      <c r="C10" s="608"/>
      <c r="D10" s="608"/>
      <c r="E10" s="608"/>
      <c r="F10" s="608"/>
      <c r="G10" s="608"/>
      <c r="H10" s="608"/>
      <c r="I10" s="608"/>
      <c r="J10" s="608"/>
      <c r="K10" s="608"/>
      <c r="L10" s="608"/>
      <c r="M10" s="608"/>
      <c r="N10" s="608"/>
      <c r="O10" s="608"/>
      <c r="P10" s="608"/>
      <c r="Q10" s="609"/>
      <c r="R10" s="610" t="s">
        <v>244</v>
      </c>
      <c r="S10" s="611"/>
      <c r="T10" s="611"/>
      <c r="U10" s="611"/>
      <c r="V10" s="611"/>
      <c r="W10" s="611"/>
      <c r="X10" s="611"/>
      <c r="Y10" s="612"/>
      <c r="Z10" s="613" t="s">
        <v>244</v>
      </c>
      <c r="AA10" s="613"/>
      <c r="AB10" s="613"/>
      <c r="AC10" s="613"/>
      <c r="AD10" s="614" t="s">
        <v>138</v>
      </c>
      <c r="AE10" s="614"/>
      <c r="AF10" s="614"/>
      <c r="AG10" s="614"/>
      <c r="AH10" s="614"/>
      <c r="AI10" s="614"/>
      <c r="AJ10" s="614"/>
      <c r="AK10" s="614"/>
      <c r="AL10" s="615" t="s">
        <v>138</v>
      </c>
      <c r="AM10" s="616"/>
      <c r="AN10" s="616"/>
      <c r="AO10" s="617"/>
      <c r="AP10" s="607" t="s">
        <v>245</v>
      </c>
      <c r="AQ10" s="608"/>
      <c r="AR10" s="608"/>
      <c r="AS10" s="608"/>
      <c r="AT10" s="608"/>
      <c r="AU10" s="608"/>
      <c r="AV10" s="608"/>
      <c r="AW10" s="608"/>
      <c r="AX10" s="608"/>
      <c r="AY10" s="608"/>
      <c r="AZ10" s="608"/>
      <c r="BA10" s="608"/>
      <c r="BB10" s="608"/>
      <c r="BC10" s="608"/>
      <c r="BD10" s="608"/>
      <c r="BE10" s="608"/>
      <c r="BF10" s="609"/>
      <c r="BG10" s="610">
        <v>26156</v>
      </c>
      <c r="BH10" s="611"/>
      <c r="BI10" s="611"/>
      <c r="BJ10" s="611"/>
      <c r="BK10" s="611"/>
      <c r="BL10" s="611"/>
      <c r="BM10" s="611"/>
      <c r="BN10" s="612"/>
      <c r="BO10" s="613">
        <v>1.9</v>
      </c>
      <c r="BP10" s="613"/>
      <c r="BQ10" s="613"/>
      <c r="BR10" s="613"/>
      <c r="BS10" s="614" t="s">
        <v>138</v>
      </c>
      <c r="BT10" s="614"/>
      <c r="BU10" s="614"/>
      <c r="BV10" s="614"/>
      <c r="BW10" s="614"/>
      <c r="BX10" s="614"/>
      <c r="BY10" s="614"/>
      <c r="BZ10" s="614"/>
      <c r="CA10" s="614"/>
      <c r="CB10" s="618"/>
      <c r="CD10" s="607" t="s">
        <v>246</v>
      </c>
      <c r="CE10" s="608"/>
      <c r="CF10" s="608"/>
      <c r="CG10" s="608"/>
      <c r="CH10" s="608"/>
      <c r="CI10" s="608"/>
      <c r="CJ10" s="608"/>
      <c r="CK10" s="608"/>
      <c r="CL10" s="608"/>
      <c r="CM10" s="608"/>
      <c r="CN10" s="608"/>
      <c r="CO10" s="608"/>
      <c r="CP10" s="608"/>
      <c r="CQ10" s="609"/>
      <c r="CR10" s="610">
        <v>14122</v>
      </c>
      <c r="CS10" s="611"/>
      <c r="CT10" s="611"/>
      <c r="CU10" s="611"/>
      <c r="CV10" s="611"/>
      <c r="CW10" s="611"/>
      <c r="CX10" s="611"/>
      <c r="CY10" s="612"/>
      <c r="CZ10" s="613">
        <v>0.1</v>
      </c>
      <c r="DA10" s="613"/>
      <c r="DB10" s="613"/>
      <c r="DC10" s="613"/>
      <c r="DD10" s="619">
        <v>495</v>
      </c>
      <c r="DE10" s="611"/>
      <c r="DF10" s="611"/>
      <c r="DG10" s="611"/>
      <c r="DH10" s="611"/>
      <c r="DI10" s="611"/>
      <c r="DJ10" s="611"/>
      <c r="DK10" s="611"/>
      <c r="DL10" s="611"/>
      <c r="DM10" s="611"/>
      <c r="DN10" s="611"/>
      <c r="DO10" s="611"/>
      <c r="DP10" s="612"/>
      <c r="DQ10" s="619">
        <v>14120</v>
      </c>
      <c r="DR10" s="611"/>
      <c r="DS10" s="611"/>
      <c r="DT10" s="611"/>
      <c r="DU10" s="611"/>
      <c r="DV10" s="611"/>
      <c r="DW10" s="611"/>
      <c r="DX10" s="611"/>
      <c r="DY10" s="611"/>
      <c r="DZ10" s="611"/>
      <c r="EA10" s="611"/>
      <c r="EB10" s="611"/>
      <c r="EC10" s="620"/>
    </row>
    <row r="11" spans="2:143" ht="11.25" customHeight="1" x14ac:dyDescent="0.15">
      <c r="B11" s="607" t="s">
        <v>247</v>
      </c>
      <c r="C11" s="608"/>
      <c r="D11" s="608"/>
      <c r="E11" s="608"/>
      <c r="F11" s="608"/>
      <c r="G11" s="608"/>
      <c r="H11" s="608"/>
      <c r="I11" s="608"/>
      <c r="J11" s="608"/>
      <c r="K11" s="608"/>
      <c r="L11" s="608"/>
      <c r="M11" s="608"/>
      <c r="N11" s="608"/>
      <c r="O11" s="608"/>
      <c r="P11" s="608"/>
      <c r="Q11" s="609"/>
      <c r="R11" s="610">
        <v>286225</v>
      </c>
      <c r="S11" s="611"/>
      <c r="T11" s="611"/>
      <c r="U11" s="611"/>
      <c r="V11" s="611"/>
      <c r="W11" s="611"/>
      <c r="X11" s="611"/>
      <c r="Y11" s="612"/>
      <c r="Z11" s="615">
        <v>2.2999999999999998</v>
      </c>
      <c r="AA11" s="616"/>
      <c r="AB11" s="616"/>
      <c r="AC11" s="622"/>
      <c r="AD11" s="619">
        <v>286225</v>
      </c>
      <c r="AE11" s="611"/>
      <c r="AF11" s="611"/>
      <c r="AG11" s="611"/>
      <c r="AH11" s="611"/>
      <c r="AI11" s="611"/>
      <c r="AJ11" s="611"/>
      <c r="AK11" s="612"/>
      <c r="AL11" s="615">
        <v>6.5</v>
      </c>
      <c r="AM11" s="616"/>
      <c r="AN11" s="616"/>
      <c r="AO11" s="617"/>
      <c r="AP11" s="607" t="s">
        <v>248</v>
      </c>
      <c r="AQ11" s="608"/>
      <c r="AR11" s="608"/>
      <c r="AS11" s="608"/>
      <c r="AT11" s="608"/>
      <c r="AU11" s="608"/>
      <c r="AV11" s="608"/>
      <c r="AW11" s="608"/>
      <c r="AX11" s="608"/>
      <c r="AY11" s="608"/>
      <c r="AZ11" s="608"/>
      <c r="BA11" s="608"/>
      <c r="BB11" s="608"/>
      <c r="BC11" s="608"/>
      <c r="BD11" s="608"/>
      <c r="BE11" s="608"/>
      <c r="BF11" s="609"/>
      <c r="BG11" s="610">
        <v>33145</v>
      </c>
      <c r="BH11" s="611"/>
      <c r="BI11" s="611"/>
      <c r="BJ11" s="611"/>
      <c r="BK11" s="611"/>
      <c r="BL11" s="611"/>
      <c r="BM11" s="611"/>
      <c r="BN11" s="612"/>
      <c r="BO11" s="613">
        <v>2.4</v>
      </c>
      <c r="BP11" s="613"/>
      <c r="BQ11" s="613"/>
      <c r="BR11" s="613"/>
      <c r="BS11" s="614" t="s">
        <v>138</v>
      </c>
      <c r="BT11" s="614"/>
      <c r="BU11" s="614"/>
      <c r="BV11" s="614"/>
      <c r="BW11" s="614"/>
      <c r="BX11" s="614"/>
      <c r="BY11" s="614"/>
      <c r="BZ11" s="614"/>
      <c r="CA11" s="614"/>
      <c r="CB11" s="618"/>
      <c r="CD11" s="607" t="s">
        <v>249</v>
      </c>
      <c r="CE11" s="608"/>
      <c r="CF11" s="608"/>
      <c r="CG11" s="608"/>
      <c r="CH11" s="608"/>
      <c r="CI11" s="608"/>
      <c r="CJ11" s="608"/>
      <c r="CK11" s="608"/>
      <c r="CL11" s="608"/>
      <c r="CM11" s="608"/>
      <c r="CN11" s="608"/>
      <c r="CO11" s="608"/>
      <c r="CP11" s="608"/>
      <c r="CQ11" s="609"/>
      <c r="CR11" s="610">
        <v>608594</v>
      </c>
      <c r="CS11" s="611"/>
      <c r="CT11" s="611"/>
      <c r="CU11" s="611"/>
      <c r="CV11" s="611"/>
      <c r="CW11" s="611"/>
      <c r="CX11" s="611"/>
      <c r="CY11" s="612"/>
      <c r="CZ11" s="613">
        <v>5.2</v>
      </c>
      <c r="DA11" s="613"/>
      <c r="DB11" s="613"/>
      <c r="DC11" s="613"/>
      <c r="DD11" s="619">
        <v>213570</v>
      </c>
      <c r="DE11" s="611"/>
      <c r="DF11" s="611"/>
      <c r="DG11" s="611"/>
      <c r="DH11" s="611"/>
      <c r="DI11" s="611"/>
      <c r="DJ11" s="611"/>
      <c r="DK11" s="611"/>
      <c r="DL11" s="611"/>
      <c r="DM11" s="611"/>
      <c r="DN11" s="611"/>
      <c r="DO11" s="611"/>
      <c r="DP11" s="612"/>
      <c r="DQ11" s="619">
        <v>345322</v>
      </c>
      <c r="DR11" s="611"/>
      <c r="DS11" s="611"/>
      <c r="DT11" s="611"/>
      <c r="DU11" s="611"/>
      <c r="DV11" s="611"/>
      <c r="DW11" s="611"/>
      <c r="DX11" s="611"/>
      <c r="DY11" s="611"/>
      <c r="DZ11" s="611"/>
      <c r="EA11" s="611"/>
      <c r="EB11" s="611"/>
      <c r="EC11" s="620"/>
    </row>
    <row r="12" spans="2:143" ht="11.25" customHeight="1" x14ac:dyDescent="0.15">
      <c r="B12" s="607" t="s">
        <v>250</v>
      </c>
      <c r="C12" s="608"/>
      <c r="D12" s="608"/>
      <c r="E12" s="608"/>
      <c r="F12" s="608"/>
      <c r="G12" s="608"/>
      <c r="H12" s="608"/>
      <c r="I12" s="608"/>
      <c r="J12" s="608"/>
      <c r="K12" s="608"/>
      <c r="L12" s="608"/>
      <c r="M12" s="608"/>
      <c r="N12" s="608"/>
      <c r="O12" s="608"/>
      <c r="P12" s="608"/>
      <c r="Q12" s="609"/>
      <c r="R12" s="610">
        <v>16320</v>
      </c>
      <c r="S12" s="611"/>
      <c r="T12" s="611"/>
      <c r="U12" s="611"/>
      <c r="V12" s="611"/>
      <c r="W12" s="611"/>
      <c r="X12" s="611"/>
      <c r="Y12" s="612"/>
      <c r="Z12" s="613">
        <v>0.1</v>
      </c>
      <c r="AA12" s="613"/>
      <c r="AB12" s="613"/>
      <c r="AC12" s="613"/>
      <c r="AD12" s="614">
        <v>16320</v>
      </c>
      <c r="AE12" s="614"/>
      <c r="AF12" s="614"/>
      <c r="AG12" s="614"/>
      <c r="AH12" s="614"/>
      <c r="AI12" s="614"/>
      <c r="AJ12" s="614"/>
      <c r="AK12" s="614"/>
      <c r="AL12" s="615">
        <v>0.4</v>
      </c>
      <c r="AM12" s="616"/>
      <c r="AN12" s="616"/>
      <c r="AO12" s="617"/>
      <c r="AP12" s="607" t="s">
        <v>251</v>
      </c>
      <c r="AQ12" s="608"/>
      <c r="AR12" s="608"/>
      <c r="AS12" s="608"/>
      <c r="AT12" s="608"/>
      <c r="AU12" s="608"/>
      <c r="AV12" s="608"/>
      <c r="AW12" s="608"/>
      <c r="AX12" s="608"/>
      <c r="AY12" s="608"/>
      <c r="AZ12" s="608"/>
      <c r="BA12" s="608"/>
      <c r="BB12" s="608"/>
      <c r="BC12" s="608"/>
      <c r="BD12" s="608"/>
      <c r="BE12" s="608"/>
      <c r="BF12" s="609"/>
      <c r="BG12" s="610">
        <v>745137</v>
      </c>
      <c r="BH12" s="611"/>
      <c r="BI12" s="611"/>
      <c r="BJ12" s="611"/>
      <c r="BK12" s="611"/>
      <c r="BL12" s="611"/>
      <c r="BM12" s="611"/>
      <c r="BN12" s="612"/>
      <c r="BO12" s="613">
        <v>54.4</v>
      </c>
      <c r="BP12" s="613"/>
      <c r="BQ12" s="613"/>
      <c r="BR12" s="613"/>
      <c r="BS12" s="614" t="s">
        <v>244</v>
      </c>
      <c r="BT12" s="614"/>
      <c r="BU12" s="614"/>
      <c r="BV12" s="614"/>
      <c r="BW12" s="614"/>
      <c r="BX12" s="614"/>
      <c r="BY12" s="614"/>
      <c r="BZ12" s="614"/>
      <c r="CA12" s="614"/>
      <c r="CB12" s="618"/>
      <c r="CD12" s="607" t="s">
        <v>252</v>
      </c>
      <c r="CE12" s="608"/>
      <c r="CF12" s="608"/>
      <c r="CG12" s="608"/>
      <c r="CH12" s="608"/>
      <c r="CI12" s="608"/>
      <c r="CJ12" s="608"/>
      <c r="CK12" s="608"/>
      <c r="CL12" s="608"/>
      <c r="CM12" s="608"/>
      <c r="CN12" s="608"/>
      <c r="CO12" s="608"/>
      <c r="CP12" s="608"/>
      <c r="CQ12" s="609"/>
      <c r="CR12" s="610">
        <v>213249</v>
      </c>
      <c r="CS12" s="611"/>
      <c r="CT12" s="611"/>
      <c r="CU12" s="611"/>
      <c r="CV12" s="611"/>
      <c r="CW12" s="611"/>
      <c r="CX12" s="611"/>
      <c r="CY12" s="612"/>
      <c r="CZ12" s="613">
        <v>1.8</v>
      </c>
      <c r="DA12" s="613"/>
      <c r="DB12" s="613"/>
      <c r="DC12" s="613"/>
      <c r="DD12" s="619" t="s">
        <v>138</v>
      </c>
      <c r="DE12" s="611"/>
      <c r="DF12" s="611"/>
      <c r="DG12" s="611"/>
      <c r="DH12" s="611"/>
      <c r="DI12" s="611"/>
      <c r="DJ12" s="611"/>
      <c r="DK12" s="611"/>
      <c r="DL12" s="611"/>
      <c r="DM12" s="611"/>
      <c r="DN12" s="611"/>
      <c r="DO12" s="611"/>
      <c r="DP12" s="612"/>
      <c r="DQ12" s="619">
        <v>144719</v>
      </c>
      <c r="DR12" s="611"/>
      <c r="DS12" s="611"/>
      <c r="DT12" s="611"/>
      <c r="DU12" s="611"/>
      <c r="DV12" s="611"/>
      <c r="DW12" s="611"/>
      <c r="DX12" s="611"/>
      <c r="DY12" s="611"/>
      <c r="DZ12" s="611"/>
      <c r="EA12" s="611"/>
      <c r="EB12" s="611"/>
      <c r="EC12" s="620"/>
    </row>
    <row r="13" spans="2:143" ht="11.25" customHeight="1" x14ac:dyDescent="0.15">
      <c r="B13" s="607" t="s">
        <v>253</v>
      </c>
      <c r="C13" s="608"/>
      <c r="D13" s="608"/>
      <c r="E13" s="608"/>
      <c r="F13" s="608"/>
      <c r="G13" s="608"/>
      <c r="H13" s="608"/>
      <c r="I13" s="608"/>
      <c r="J13" s="608"/>
      <c r="K13" s="608"/>
      <c r="L13" s="608"/>
      <c r="M13" s="608"/>
      <c r="N13" s="608"/>
      <c r="O13" s="608"/>
      <c r="P13" s="608"/>
      <c r="Q13" s="609"/>
      <c r="R13" s="610" t="s">
        <v>244</v>
      </c>
      <c r="S13" s="611"/>
      <c r="T13" s="611"/>
      <c r="U13" s="611"/>
      <c r="V13" s="611"/>
      <c r="W13" s="611"/>
      <c r="X13" s="611"/>
      <c r="Y13" s="612"/>
      <c r="Z13" s="613" t="s">
        <v>244</v>
      </c>
      <c r="AA13" s="613"/>
      <c r="AB13" s="613"/>
      <c r="AC13" s="613"/>
      <c r="AD13" s="614" t="s">
        <v>138</v>
      </c>
      <c r="AE13" s="614"/>
      <c r="AF13" s="614"/>
      <c r="AG13" s="614"/>
      <c r="AH13" s="614"/>
      <c r="AI13" s="614"/>
      <c r="AJ13" s="614"/>
      <c r="AK13" s="614"/>
      <c r="AL13" s="615" t="s">
        <v>244</v>
      </c>
      <c r="AM13" s="616"/>
      <c r="AN13" s="616"/>
      <c r="AO13" s="617"/>
      <c r="AP13" s="607" t="s">
        <v>254</v>
      </c>
      <c r="AQ13" s="608"/>
      <c r="AR13" s="608"/>
      <c r="AS13" s="608"/>
      <c r="AT13" s="608"/>
      <c r="AU13" s="608"/>
      <c r="AV13" s="608"/>
      <c r="AW13" s="608"/>
      <c r="AX13" s="608"/>
      <c r="AY13" s="608"/>
      <c r="AZ13" s="608"/>
      <c r="BA13" s="608"/>
      <c r="BB13" s="608"/>
      <c r="BC13" s="608"/>
      <c r="BD13" s="608"/>
      <c r="BE13" s="608"/>
      <c r="BF13" s="609"/>
      <c r="BG13" s="610">
        <v>745094</v>
      </c>
      <c r="BH13" s="611"/>
      <c r="BI13" s="611"/>
      <c r="BJ13" s="611"/>
      <c r="BK13" s="611"/>
      <c r="BL13" s="611"/>
      <c r="BM13" s="611"/>
      <c r="BN13" s="612"/>
      <c r="BO13" s="613">
        <v>54.4</v>
      </c>
      <c r="BP13" s="613"/>
      <c r="BQ13" s="613"/>
      <c r="BR13" s="613"/>
      <c r="BS13" s="614" t="s">
        <v>244</v>
      </c>
      <c r="BT13" s="614"/>
      <c r="BU13" s="614"/>
      <c r="BV13" s="614"/>
      <c r="BW13" s="614"/>
      <c r="BX13" s="614"/>
      <c r="BY13" s="614"/>
      <c r="BZ13" s="614"/>
      <c r="CA13" s="614"/>
      <c r="CB13" s="618"/>
      <c r="CD13" s="607" t="s">
        <v>255</v>
      </c>
      <c r="CE13" s="608"/>
      <c r="CF13" s="608"/>
      <c r="CG13" s="608"/>
      <c r="CH13" s="608"/>
      <c r="CI13" s="608"/>
      <c r="CJ13" s="608"/>
      <c r="CK13" s="608"/>
      <c r="CL13" s="608"/>
      <c r="CM13" s="608"/>
      <c r="CN13" s="608"/>
      <c r="CO13" s="608"/>
      <c r="CP13" s="608"/>
      <c r="CQ13" s="609"/>
      <c r="CR13" s="610">
        <v>2696998</v>
      </c>
      <c r="CS13" s="611"/>
      <c r="CT13" s="611"/>
      <c r="CU13" s="611"/>
      <c r="CV13" s="611"/>
      <c r="CW13" s="611"/>
      <c r="CX13" s="611"/>
      <c r="CY13" s="612"/>
      <c r="CZ13" s="613">
        <v>23</v>
      </c>
      <c r="DA13" s="613"/>
      <c r="DB13" s="613"/>
      <c r="DC13" s="613"/>
      <c r="DD13" s="619">
        <v>738371</v>
      </c>
      <c r="DE13" s="611"/>
      <c r="DF13" s="611"/>
      <c r="DG13" s="611"/>
      <c r="DH13" s="611"/>
      <c r="DI13" s="611"/>
      <c r="DJ13" s="611"/>
      <c r="DK13" s="611"/>
      <c r="DL13" s="611"/>
      <c r="DM13" s="611"/>
      <c r="DN13" s="611"/>
      <c r="DO13" s="611"/>
      <c r="DP13" s="612"/>
      <c r="DQ13" s="619">
        <v>578456</v>
      </c>
      <c r="DR13" s="611"/>
      <c r="DS13" s="611"/>
      <c r="DT13" s="611"/>
      <c r="DU13" s="611"/>
      <c r="DV13" s="611"/>
      <c r="DW13" s="611"/>
      <c r="DX13" s="611"/>
      <c r="DY13" s="611"/>
      <c r="DZ13" s="611"/>
      <c r="EA13" s="611"/>
      <c r="EB13" s="611"/>
      <c r="EC13" s="620"/>
    </row>
    <row r="14" spans="2:143" ht="11.25" customHeight="1" x14ac:dyDescent="0.15">
      <c r="B14" s="607" t="s">
        <v>256</v>
      </c>
      <c r="C14" s="608"/>
      <c r="D14" s="608"/>
      <c r="E14" s="608"/>
      <c r="F14" s="608"/>
      <c r="G14" s="608"/>
      <c r="H14" s="608"/>
      <c r="I14" s="608"/>
      <c r="J14" s="608"/>
      <c r="K14" s="608"/>
      <c r="L14" s="608"/>
      <c r="M14" s="608"/>
      <c r="N14" s="608"/>
      <c r="O14" s="608"/>
      <c r="P14" s="608"/>
      <c r="Q14" s="609"/>
      <c r="R14" s="610">
        <v>2</v>
      </c>
      <c r="S14" s="611"/>
      <c r="T14" s="611"/>
      <c r="U14" s="611"/>
      <c r="V14" s="611"/>
      <c r="W14" s="611"/>
      <c r="X14" s="611"/>
      <c r="Y14" s="612"/>
      <c r="Z14" s="613">
        <v>0</v>
      </c>
      <c r="AA14" s="613"/>
      <c r="AB14" s="613"/>
      <c r="AC14" s="613"/>
      <c r="AD14" s="614">
        <v>2</v>
      </c>
      <c r="AE14" s="614"/>
      <c r="AF14" s="614"/>
      <c r="AG14" s="614"/>
      <c r="AH14" s="614"/>
      <c r="AI14" s="614"/>
      <c r="AJ14" s="614"/>
      <c r="AK14" s="614"/>
      <c r="AL14" s="615">
        <v>0</v>
      </c>
      <c r="AM14" s="616"/>
      <c r="AN14" s="616"/>
      <c r="AO14" s="617"/>
      <c r="AP14" s="607" t="s">
        <v>257</v>
      </c>
      <c r="AQ14" s="608"/>
      <c r="AR14" s="608"/>
      <c r="AS14" s="608"/>
      <c r="AT14" s="608"/>
      <c r="AU14" s="608"/>
      <c r="AV14" s="608"/>
      <c r="AW14" s="608"/>
      <c r="AX14" s="608"/>
      <c r="AY14" s="608"/>
      <c r="AZ14" s="608"/>
      <c r="BA14" s="608"/>
      <c r="BB14" s="608"/>
      <c r="BC14" s="608"/>
      <c r="BD14" s="608"/>
      <c r="BE14" s="608"/>
      <c r="BF14" s="609"/>
      <c r="BG14" s="610">
        <v>47947</v>
      </c>
      <c r="BH14" s="611"/>
      <c r="BI14" s="611"/>
      <c r="BJ14" s="611"/>
      <c r="BK14" s="611"/>
      <c r="BL14" s="611"/>
      <c r="BM14" s="611"/>
      <c r="BN14" s="612"/>
      <c r="BO14" s="613">
        <v>3.5</v>
      </c>
      <c r="BP14" s="613"/>
      <c r="BQ14" s="613"/>
      <c r="BR14" s="613"/>
      <c r="BS14" s="614" t="s">
        <v>244</v>
      </c>
      <c r="BT14" s="614"/>
      <c r="BU14" s="614"/>
      <c r="BV14" s="614"/>
      <c r="BW14" s="614"/>
      <c r="BX14" s="614"/>
      <c r="BY14" s="614"/>
      <c r="BZ14" s="614"/>
      <c r="CA14" s="614"/>
      <c r="CB14" s="618"/>
      <c r="CD14" s="607" t="s">
        <v>258</v>
      </c>
      <c r="CE14" s="608"/>
      <c r="CF14" s="608"/>
      <c r="CG14" s="608"/>
      <c r="CH14" s="608"/>
      <c r="CI14" s="608"/>
      <c r="CJ14" s="608"/>
      <c r="CK14" s="608"/>
      <c r="CL14" s="608"/>
      <c r="CM14" s="608"/>
      <c r="CN14" s="608"/>
      <c r="CO14" s="608"/>
      <c r="CP14" s="608"/>
      <c r="CQ14" s="609"/>
      <c r="CR14" s="610">
        <v>308332</v>
      </c>
      <c r="CS14" s="611"/>
      <c r="CT14" s="611"/>
      <c r="CU14" s="611"/>
      <c r="CV14" s="611"/>
      <c r="CW14" s="611"/>
      <c r="CX14" s="611"/>
      <c r="CY14" s="612"/>
      <c r="CZ14" s="613">
        <v>2.6</v>
      </c>
      <c r="DA14" s="613"/>
      <c r="DB14" s="613"/>
      <c r="DC14" s="613"/>
      <c r="DD14" s="619">
        <v>9423</v>
      </c>
      <c r="DE14" s="611"/>
      <c r="DF14" s="611"/>
      <c r="DG14" s="611"/>
      <c r="DH14" s="611"/>
      <c r="DI14" s="611"/>
      <c r="DJ14" s="611"/>
      <c r="DK14" s="611"/>
      <c r="DL14" s="611"/>
      <c r="DM14" s="611"/>
      <c r="DN14" s="611"/>
      <c r="DO14" s="611"/>
      <c r="DP14" s="612"/>
      <c r="DQ14" s="619">
        <v>304027</v>
      </c>
      <c r="DR14" s="611"/>
      <c r="DS14" s="611"/>
      <c r="DT14" s="611"/>
      <c r="DU14" s="611"/>
      <c r="DV14" s="611"/>
      <c r="DW14" s="611"/>
      <c r="DX14" s="611"/>
      <c r="DY14" s="611"/>
      <c r="DZ14" s="611"/>
      <c r="EA14" s="611"/>
      <c r="EB14" s="611"/>
      <c r="EC14" s="620"/>
    </row>
    <row r="15" spans="2:143" ht="11.25" customHeight="1" x14ac:dyDescent="0.15">
      <c r="B15" s="607" t="s">
        <v>259</v>
      </c>
      <c r="C15" s="608"/>
      <c r="D15" s="608"/>
      <c r="E15" s="608"/>
      <c r="F15" s="608"/>
      <c r="G15" s="608"/>
      <c r="H15" s="608"/>
      <c r="I15" s="608"/>
      <c r="J15" s="608"/>
      <c r="K15" s="608"/>
      <c r="L15" s="608"/>
      <c r="M15" s="608"/>
      <c r="N15" s="608"/>
      <c r="O15" s="608"/>
      <c r="P15" s="608"/>
      <c r="Q15" s="609"/>
      <c r="R15" s="610" t="s">
        <v>244</v>
      </c>
      <c r="S15" s="611"/>
      <c r="T15" s="611"/>
      <c r="U15" s="611"/>
      <c r="V15" s="611"/>
      <c r="W15" s="611"/>
      <c r="X15" s="611"/>
      <c r="Y15" s="612"/>
      <c r="Z15" s="613" t="s">
        <v>244</v>
      </c>
      <c r="AA15" s="613"/>
      <c r="AB15" s="613"/>
      <c r="AC15" s="613"/>
      <c r="AD15" s="614" t="s">
        <v>138</v>
      </c>
      <c r="AE15" s="614"/>
      <c r="AF15" s="614"/>
      <c r="AG15" s="614"/>
      <c r="AH15" s="614"/>
      <c r="AI15" s="614"/>
      <c r="AJ15" s="614"/>
      <c r="AK15" s="614"/>
      <c r="AL15" s="615" t="s">
        <v>147</v>
      </c>
      <c r="AM15" s="616"/>
      <c r="AN15" s="616"/>
      <c r="AO15" s="617"/>
      <c r="AP15" s="607" t="s">
        <v>260</v>
      </c>
      <c r="AQ15" s="608"/>
      <c r="AR15" s="608"/>
      <c r="AS15" s="608"/>
      <c r="AT15" s="608"/>
      <c r="AU15" s="608"/>
      <c r="AV15" s="608"/>
      <c r="AW15" s="608"/>
      <c r="AX15" s="608"/>
      <c r="AY15" s="608"/>
      <c r="AZ15" s="608"/>
      <c r="BA15" s="608"/>
      <c r="BB15" s="608"/>
      <c r="BC15" s="608"/>
      <c r="BD15" s="608"/>
      <c r="BE15" s="608"/>
      <c r="BF15" s="609"/>
      <c r="BG15" s="610">
        <v>79910</v>
      </c>
      <c r="BH15" s="611"/>
      <c r="BI15" s="611"/>
      <c r="BJ15" s="611"/>
      <c r="BK15" s="611"/>
      <c r="BL15" s="611"/>
      <c r="BM15" s="611"/>
      <c r="BN15" s="612"/>
      <c r="BO15" s="613">
        <v>5.8</v>
      </c>
      <c r="BP15" s="613"/>
      <c r="BQ15" s="613"/>
      <c r="BR15" s="613"/>
      <c r="BS15" s="614" t="s">
        <v>138</v>
      </c>
      <c r="BT15" s="614"/>
      <c r="BU15" s="614"/>
      <c r="BV15" s="614"/>
      <c r="BW15" s="614"/>
      <c r="BX15" s="614"/>
      <c r="BY15" s="614"/>
      <c r="BZ15" s="614"/>
      <c r="CA15" s="614"/>
      <c r="CB15" s="618"/>
      <c r="CD15" s="607" t="s">
        <v>261</v>
      </c>
      <c r="CE15" s="608"/>
      <c r="CF15" s="608"/>
      <c r="CG15" s="608"/>
      <c r="CH15" s="608"/>
      <c r="CI15" s="608"/>
      <c r="CJ15" s="608"/>
      <c r="CK15" s="608"/>
      <c r="CL15" s="608"/>
      <c r="CM15" s="608"/>
      <c r="CN15" s="608"/>
      <c r="CO15" s="608"/>
      <c r="CP15" s="608"/>
      <c r="CQ15" s="609"/>
      <c r="CR15" s="610">
        <v>1042982</v>
      </c>
      <c r="CS15" s="611"/>
      <c r="CT15" s="611"/>
      <c r="CU15" s="611"/>
      <c r="CV15" s="611"/>
      <c r="CW15" s="611"/>
      <c r="CX15" s="611"/>
      <c r="CY15" s="612"/>
      <c r="CZ15" s="613">
        <v>8.9</v>
      </c>
      <c r="DA15" s="613"/>
      <c r="DB15" s="613"/>
      <c r="DC15" s="613"/>
      <c r="DD15" s="619">
        <v>402436</v>
      </c>
      <c r="DE15" s="611"/>
      <c r="DF15" s="611"/>
      <c r="DG15" s="611"/>
      <c r="DH15" s="611"/>
      <c r="DI15" s="611"/>
      <c r="DJ15" s="611"/>
      <c r="DK15" s="611"/>
      <c r="DL15" s="611"/>
      <c r="DM15" s="611"/>
      <c r="DN15" s="611"/>
      <c r="DO15" s="611"/>
      <c r="DP15" s="612"/>
      <c r="DQ15" s="619">
        <v>551173</v>
      </c>
      <c r="DR15" s="611"/>
      <c r="DS15" s="611"/>
      <c r="DT15" s="611"/>
      <c r="DU15" s="611"/>
      <c r="DV15" s="611"/>
      <c r="DW15" s="611"/>
      <c r="DX15" s="611"/>
      <c r="DY15" s="611"/>
      <c r="DZ15" s="611"/>
      <c r="EA15" s="611"/>
      <c r="EB15" s="611"/>
      <c r="EC15" s="620"/>
    </row>
    <row r="16" spans="2:143" ht="11.25" customHeight="1" x14ac:dyDescent="0.15">
      <c r="B16" s="607" t="s">
        <v>262</v>
      </c>
      <c r="C16" s="608"/>
      <c r="D16" s="608"/>
      <c r="E16" s="608"/>
      <c r="F16" s="608"/>
      <c r="G16" s="608"/>
      <c r="H16" s="608"/>
      <c r="I16" s="608"/>
      <c r="J16" s="608"/>
      <c r="K16" s="608"/>
      <c r="L16" s="608"/>
      <c r="M16" s="608"/>
      <c r="N16" s="608"/>
      <c r="O16" s="608"/>
      <c r="P16" s="608"/>
      <c r="Q16" s="609"/>
      <c r="R16" s="610">
        <v>8519</v>
      </c>
      <c r="S16" s="611"/>
      <c r="T16" s="611"/>
      <c r="U16" s="611"/>
      <c r="V16" s="611"/>
      <c r="W16" s="611"/>
      <c r="X16" s="611"/>
      <c r="Y16" s="612"/>
      <c r="Z16" s="613">
        <v>0.1</v>
      </c>
      <c r="AA16" s="613"/>
      <c r="AB16" s="613"/>
      <c r="AC16" s="613"/>
      <c r="AD16" s="614">
        <v>8519</v>
      </c>
      <c r="AE16" s="614"/>
      <c r="AF16" s="614"/>
      <c r="AG16" s="614"/>
      <c r="AH16" s="614"/>
      <c r="AI16" s="614"/>
      <c r="AJ16" s="614"/>
      <c r="AK16" s="614"/>
      <c r="AL16" s="615">
        <v>0.2</v>
      </c>
      <c r="AM16" s="616"/>
      <c r="AN16" s="616"/>
      <c r="AO16" s="617"/>
      <c r="AP16" s="607" t="s">
        <v>263</v>
      </c>
      <c r="AQ16" s="608"/>
      <c r="AR16" s="608"/>
      <c r="AS16" s="608"/>
      <c r="AT16" s="608"/>
      <c r="AU16" s="608"/>
      <c r="AV16" s="608"/>
      <c r="AW16" s="608"/>
      <c r="AX16" s="608"/>
      <c r="AY16" s="608"/>
      <c r="AZ16" s="608"/>
      <c r="BA16" s="608"/>
      <c r="BB16" s="608"/>
      <c r="BC16" s="608"/>
      <c r="BD16" s="608"/>
      <c r="BE16" s="608"/>
      <c r="BF16" s="609"/>
      <c r="BG16" s="610" t="s">
        <v>138</v>
      </c>
      <c r="BH16" s="611"/>
      <c r="BI16" s="611"/>
      <c r="BJ16" s="611"/>
      <c r="BK16" s="611"/>
      <c r="BL16" s="611"/>
      <c r="BM16" s="611"/>
      <c r="BN16" s="612"/>
      <c r="BO16" s="613" t="s">
        <v>244</v>
      </c>
      <c r="BP16" s="613"/>
      <c r="BQ16" s="613"/>
      <c r="BR16" s="613"/>
      <c r="BS16" s="614" t="s">
        <v>138</v>
      </c>
      <c r="BT16" s="614"/>
      <c r="BU16" s="614"/>
      <c r="BV16" s="614"/>
      <c r="BW16" s="614"/>
      <c r="BX16" s="614"/>
      <c r="BY16" s="614"/>
      <c r="BZ16" s="614"/>
      <c r="CA16" s="614"/>
      <c r="CB16" s="618"/>
      <c r="CD16" s="607" t="s">
        <v>264</v>
      </c>
      <c r="CE16" s="608"/>
      <c r="CF16" s="608"/>
      <c r="CG16" s="608"/>
      <c r="CH16" s="608"/>
      <c r="CI16" s="608"/>
      <c r="CJ16" s="608"/>
      <c r="CK16" s="608"/>
      <c r="CL16" s="608"/>
      <c r="CM16" s="608"/>
      <c r="CN16" s="608"/>
      <c r="CO16" s="608"/>
      <c r="CP16" s="608"/>
      <c r="CQ16" s="609"/>
      <c r="CR16" s="610">
        <v>355025</v>
      </c>
      <c r="CS16" s="611"/>
      <c r="CT16" s="611"/>
      <c r="CU16" s="611"/>
      <c r="CV16" s="611"/>
      <c r="CW16" s="611"/>
      <c r="CX16" s="611"/>
      <c r="CY16" s="612"/>
      <c r="CZ16" s="613">
        <v>3</v>
      </c>
      <c r="DA16" s="613"/>
      <c r="DB16" s="613"/>
      <c r="DC16" s="613"/>
      <c r="DD16" s="619" t="s">
        <v>244</v>
      </c>
      <c r="DE16" s="611"/>
      <c r="DF16" s="611"/>
      <c r="DG16" s="611"/>
      <c r="DH16" s="611"/>
      <c r="DI16" s="611"/>
      <c r="DJ16" s="611"/>
      <c r="DK16" s="611"/>
      <c r="DL16" s="611"/>
      <c r="DM16" s="611"/>
      <c r="DN16" s="611"/>
      <c r="DO16" s="611"/>
      <c r="DP16" s="612"/>
      <c r="DQ16" s="619">
        <v>61367</v>
      </c>
      <c r="DR16" s="611"/>
      <c r="DS16" s="611"/>
      <c r="DT16" s="611"/>
      <c r="DU16" s="611"/>
      <c r="DV16" s="611"/>
      <c r="DW16" s="611"/>
      <c r="DX16" s="611"/>
      <c r="DY16" s="611"/>
      <c r="DZ16" s="611"/>
      <c r="EA16" s="611"/>
      <c r="EB16" s="611"/>
      <c r="EC16" s="620"/>
    </row>
    <row r="17" spans="2:133" ht="11.25" customHeight="1" x14ac:dyDescent="0.15">
      <c r="B17" s="607" t="s">
        <v>265</v>
      </c>
      <c r="C17" s="608"/>
      <c r="D17" s="608"/>
      <c r="E17" s="608"/>
      <c r="F17" s="608"/>
      <c r="G17" s="608"/>
      <c r="H17" s="608"/>
      <c r="I17" s="608"/>
      <c r="J17" s="608"/>
      <c r="K17" s="608"/>
      <c r="L17" s="608"/>
      <c r="M17" s="608"/>
      <c r="N17" s="608"/>
      <c r="O17" s="608"/>
      <c r="P17" s="608"/>
      <c r="Q17" s="609"/>
      <c r="R17" s="610">
        <v>19737</v>
      </c>
      <c r="S17" s="611"/>
      <c r="T17" s="611"/>
      <c r="U17" s="611"/>
      <c r="V17" s="611"/>
      <c r="W17" s="611"/>
      <c r="X17" s="611"/>
      <c r="Y17" s="612"/>
      <c r="Z17" s="613">
        <v>0.2</v>
      </c>
      <c r="AA17" s="613"/>
      <c r="AB17" s="613"/>
      <c r="AC17" s="613"/>
      <c r="AD17" s="614">
        <v>19737</v>
      </c>
      <c r="AE17" s="614"/>
      <c r="AF17" s="614"/>
      <c r="AG17" s="614"/>
      <c r="AH17" s="614"/>
      <c r="AI17" s="614"/>
      <c r="AJ17" s="614"/>
      <c r="AK17" s="614"/>
      <c r="AL17" s="615">
        <v>0.4</v>
      </c>
      <c r="AM17" s="616"/>
      <c r="AN17" s="616"/>
      <c r="AO17" s="617"/>
      <c r="AP17" s="607" t="s">
        <v>266</v>
      </c>
      <c r="AQ17" s="608"/>
      <c r="AR17" s="608"/>
      <c r="AS17" s="608"/>
      <c r="AT17" s="608"/>
      <c r="AU17" s="608"/>
      <c r="AV17" s="608"/>
      <c r="AW17" s="608"/>
      <c r="AX17" s="608"/>
      <c r="AY17" s="608"/>
      <c r="AZ17" s="608"/>
      <c r="BA17" s="608"/>
      <c r="BB17" s="608"/>
      <c r="BC17" s="608"/>
      <c r="BD17" s="608"/>
      <c r="BE17" s="608"/>
      <c r="BF17" s="609"/>
      <c r="BG17" s="610" t="s">
        <v>138</v>
      </c>
      <c r="BH17" s="611"/>
      <c r="BI17" s="611"/>
      <c r="BJ17" s="611"/>
      <c r="BK17" s="611"/>
      <c r="BL17" s="611"/>
      <c r="BM17" s="611"/>
      <c r="BN17" s="612"/>
      <c r="BO17" s="613" t="s">
        <v>244</v>
      </c>
      <c r="BP17" s="613"/>
      <c r="BQ17" s="613"/>
      <c r="BR17" s="613"/>
      <c r="BS17" s="614" t="s">
        <v>244</v>
      </c>
      <c r="BT17" s="614"/>
      <c r="BU17" s="614"/>
      <c r="BV17" s="614"/>
      <c r="BW17" s="614"/>
      <c r="BX17" s="614"/>
      <c r="BY17" s="614"/>
      <c r="BZ17" s="614"/>
      <c r="CA17" s="614"/>
      <c r="CB17" s="618"/>
      <c r="CD17" s="607" t="s">
        <v>267</v>
      </c>
      <c r="CE17" s="608"/>
      <c r="CF17" s="608"/>
      <c r="CG17" s="608"/>
      <c r="CH17" s="608"/>
      <c r="CI17" s="608"/>
      <c r="CJ17" s="608"/>
      <c r="CK17" s="608"/>
      <c r="CL17" s="608"/>
      <c r="CM17" s="608"/>
      <c r="CN17" s="608"/>
      <c r="CO17" s="608"/>
      <c r="CP17" s="608"/>
      <c r="CQ17" s="609"/>
      <c r="CR17" s="610">
        <v>1868977</v>
      </c>
      <c r="CS17" s="611"/>
      <c r="CT17" s="611"/>
      <c r="CU17" s="611"/>
      <c r="CV17" s="611"/>
      <c r="CW17" s="611"/>
      <c r="CX17" s="611"/>
      <c r="CY17" s="612"/>
      <c r="CZ17" s="613">
        <v>16</v>
      </c>
      <c r="DA17" s="613"/>
      <c r="DB17" s="613"/>
      <c r="DC17" s="613"/>
      <c r="DD17" s="619" t="s">
        <v>244</v>
      </c>
      <c r="DE17" s="611"/>
      <c r="DF17" s="611"/>
      <c r="DG17" s="611"/>
      <c r="DH17" s="611"/>
      <c r="DI17" s="611"/>
      <c r="DJ17" s="611"/>
      <c r="DK17" s="611"/>
      <c r="DL17" s="611"/>
      <c r="DM17" s="611"/>
      <c r="DN17" s="611"/>
      <c r="DO17" s="611"/>
      <c r="DP17" s="612"/>
      <c r="DQ17" s="619">
        <v>502998</v>
      </c>
      <c r="DR17" s="611"/>
      <c r="DS17" s="611"/>
      <c r="DT17" s="611"/>
      <c r="DU17" s="611"/>
      <c r="DV17" s="611"/>
      <c r="DW17" s="611"/>
      <c r="DX17" s="611"/>
      <c r="DY17" s="611"/>
      <c r="DZ17" s="611"/>
      <c r="EA17" s="611"/>
      <c r="EB17" s="611"/>
      <c r="EC17" s="620"/>
    </row>
    <row r="18" spans="2:133" ht="11.25" customHeight="1" x14ac:dyDescent="0.15">
      <c r="B18" s="607" t="s">
        <v>268</v>
      </c>
      <c r="C18" s="608"/>
      <c r="D18" s="608"/>
      <c r="E18" s="608"/>
      <c r="F18" s="608"/>
      <c r="G18" s="608"/>
      <c r="H18" s="608"/>
      <c r="I18" s="608"/>
      <c r="J18" s="608"/>
      <c r="K18" s="608"/>
      <c r="L18" s="608"/>
      <c r="M18" s="608"/>
      <c r="N18" s="608"/>
      <c r="O18" s="608"/>
      <c r="P18" s="608"/>
      <c r="Q18" s="609"/>
      <c r="R18" s="610">
        <v>13722</v>
      </c>
      <c r="S18" s="611"/>
      <c r="T18" s="611"/>
      <c r="U18" s="611"/>
      <c r="V18" s="611"/>
      <c r="W18" s="611"/>
      <c r="X18" s="611"/>
      <c r="Y18" s="612"/>
      <c r="Z18" s="613">
        <v>0.1</v>
      </c>
      <c r="AA18" s="613"/>
      <c r="AB18" s="613"/>
      <c r="AC18" s="613"/>
      <c r="AD18" s="614">
        <v>13722</v>
      </c>
      <c r="AE18" s="614"/>
      <c r="AF18" s="614"/>
      <c r="AG18" s="614"/>
      <c r="AH18" s="614"/>
      <c r="AI18" s="614"/>
      <c r="AJ18" s="614"/>
      <c r="AK18" s="614"/>
      <c r="AL18" s="615">
        <v>0.3</v>
      </c>
      <c r="AM18" s="616"/>
      <c r="AN18" s="616"/>
      <c r="AO18" s="617"/>
      <c r="AP18" s="607" t="s">
        <v>269</v>
      </c>
      <c r="AQ18" s="608"/>
      <c r="AR18" s="608"/>
      <c r="AS18" s="608"/>
      <c r="AT18" s="608"/>
      <c r="AU18" s="608"/>
      <c r="AV18" s="608"/>
      <c r="AW18" s="608"/>
      <c r="AX18" s="608"/>
      <c r="AY18" s="608"/>
      <c r="AZ18" s="608"/>
      <c r="BA18" s="608"/>
      <c r="BB18" s="608"/>
      <c r="BC18" s="608"/>
      <c r="BD18" s="608"/>
      <c r="BE18" s="608"/>
      <c r="BF18" s="609"/>
      <c r="BG18" s="610" t="s">
        <v>138</v>
      </c>
      <c r="BH18" s="611"/>
      <c r="BI18" s="611"/>
      <c r="BJ18" s="611"/>
      <c r="BK18" s="611"/>
      <c r="BL18" s="611"/>
      <c r="BM18" s="611"/>
      <c r="BN18" s="612"/>
      <c r="BO18" s="613" t="s">
        <v>138</v>
      </c>
      <c r="BP18" s="613"/>
      <c r="BQ18" s="613"/>
      <c r="BR18" s="613"/>
      <c r="BS18" s="614" t="s">
        <v>138</v>
      </c>
      <c r="BT18" s="614"/>
      <c r="BU18" s="614"/>
      <c r="BV18" s="614"/>
      <c r="BW18" s="614"/>
      <c r="BX18" s="614"/>
      <c r="BY18" s="614"/>
      <c r="BZ18" s="614"/>
      <c r="CA18" s="614"/>
      <c r="CB18" s="618"/>
      <c r="CD18" s="607" t="s">
        <v>270</v>
      </c>
      <c r="CE18" s="608"/>
      <c r="CF18" s="608"/>
      <c r="CG18" s="608"/>
      <c r="CH18" s="608"/>
      <c r="CI18" s="608"/>
      <c r="CJ18" s="608"/>
      <c r="CK18" s="608"/>
      <c r="CL18" s="608"/>
      <c r="CM18" s="608"/>
      <c r="CN18" s="608"/>
      <c r="CO18" s="608"/>
      <c r="CP18" s="608"/>
      <c r="CQ18" s="609"/>
      <c r="CR18" s="610" t="s">
        <v>138</v>
      </c>
      <c r="CS18" s="611"/>
      <c r="CT18" s="611"/>
      <c r="CU18" s="611"/>
      <c r="CV18" s="611"/>
      <c r="CW18" s="611"/>
      <c r="CX18" s="611"/>
      <c r="CY18" s="612"/>
      <c r="CZ18" s="613" t="s">
        <v>244</v>
      </c>
      <c r="DA18" s="613"/>
      <c r="DB18" s="613"/>
      <c r="DC18" s="613"/>
      <c r="DD18" s="619" t="s">
        <v>138</v>
      </c>
      <c r="DE18" s="611"/>
      <c r="DF18" s="611"/>
      <c r="DG18" s="611"/>
      <c r="DH18" s="611"/>
      <c r="DI18" s="611"/>
      <c r="DJ18" s="611"/>
      <c r="DK18" s="611"/>
      <c r="DL18" s="611"/>
      <c r="DM18" s="611"/>
      <c r="DN18" s="611"/>
      <c r="DO18" s="611"/>
      <c r="DP18" s="612"/>
      <c r="DQ18" s="619" t="s">
        <v>244</v>
      </c>
      <c r="DR18" s="611"/>
      <c r="DS18" s="611"/>
      <c r="DT18" s="611"/>
      <c r="DU18" s="611"/>
      <c r="DV18" s="611"/>
      <c r="DW18" s="611"/>
      <c r="DX18" s="611"/>
      <c r="DY18" s="611"/>
      <c r="DZ18" s="611"/>
      <c r="EA18" s="611"/>
      <c r="EB18" s="611"/>
      <c r="EC18" s="620"/>
    </row>
    <row r="19" spans="2:133" ht="11.25" customHeight="1" x14ac:dyDescent="0.15">
      <c r="B19" s="607" t="s">
        <v>271</v>
      </c>
      <c r="C19" s="608"/>
      <c r="D19" s="608"/>
      <c r="E19" s="608"/>
      <c r="F19" s="608"/>
      <c r="G19" s="608"/>
      <c r="H19" s="608"/>
      <c r="I19" s="608"/>
      <c r="J19" s="608"/>
      <c r="K19" s="608"/>
      <c r="L19" s="608"/>
      <c r="M19" s="608"/>
      <c r="N19" s="608"/>
      <c r="O19" s="608"/>
      <c r="P19" s="608"/>
      <c r="Q19" s="609"/>
      <c r="R19" s="610">
        <v>13722</v>
      </c>
      <c r="S19" s="611"/>
      <c r="T19" s="611"/>
      <c r="U19" s="611"/>
      <c r="V19" s="611"/>
      <c r="W19" s="611"/>
      <c r="X19" s="611"/>
      <c r="Y19" s="612"/>
      <c r="Z19" s="613">
        <v>0.1</v>
      </c>
      <c r="AA19" s="613"/>
      <c r="AB19" s="613"/>
      <c r="AC19" s="613"/>
      <c r="AD19" s="614">
        <v>13722</v>
      </c>
      <c r="AE19" s="614"/>
      <c r="AF19" s="614"/>
      <c r="AG19" s="614"/>
      <c r="AH19" s="614"/>
      <c r="AI19" s="614"/>
      <c r="AJ19" s="614"/>
      <c r="AK19" s="614"/>
      <c r="AL19" s="615">
        <v>0.3</v>
      </c>
      <c r="AM19" s="616"/>
      <c r="AN19" s="616"/>
      <c r="AO19" s="617"/>
      <c r="AP19" s="607" t="s">
        <v>272</v>
      </c>
      <c r="AQ19" s="608"/>
      <c r="AR19" s="608"/>
      <c r="AS19" s="608"/>
      <c r="AT19" s="608"/>
      <c r="AU19" s="608"/>
      <c r="AV19" s="608"/>
      <c r="AW19" s="608"/>
      <c r="AX19" s="608"/>
      <c r="AY19" s="608"/>
      <c r="AZ19" s="608"/>
      <c r="BA19" s="608"/>
      <c r="BB19" s="608"/>
      <c r="BC19" s="608"/>
      <c r="BD19" s="608"/>
      <c r="BE19" s="608"/>
      <c r="BF19" s="609"/>
      <c r="BG19" s="610" t="s">
        <v>244</v>
      </c>
      <c r="BH19" s="611"/>
      <c r="BI19" s="611"/>
      <c r="BJ19" s="611"/>
      <c r="BK19" s="611"/>
      <c r="BL19" s="611"/>
      <c r="BM19" s="611"/>
      <c r="BN19" s="612"/>
      <c r="BO19" s="613" t="s">
        <v>244</v>
      </c>
      <c r="BP19" s="613"/>
      <c r="BQ19" s="613"/>
      <c r="BR19" s="613"/>
      <c r="BS19" s="614" t="s">
        <v>244</v>
      </c>
      <c r="BT19" s="614"/>
      <c r="BU19" s="614"/>
      <c r="BV19" s="614"/>
      <c r="BW19" s="614"/>
      <c r="BX19" s="614"/>
      <c r="BY19" s="614"/>
      <c r="BZ19" s="614"/>
      <c r="CA19" s="614"/>
      <c r="CB19" s="618"/>
      <c r="CD19" s="607" t="s">
        <v>273</v>
      </c>
      <c r="CE19" s="608"/>
      <c r="CF19" s="608"/>
      <c r="CG19" s="608"/>
      <c r="CH19" s="608"/>
      <c r="CI19" s="608"/>
      <c r="CJ19" s="608"/>
      <c r="CK19" s="608"/>
      <c r="CL19" s="608"/>
      <c r="CM19" s="608"/>
      <c r="CN19" s="608"/>
      <c r="CO19" s="608"/>
      <c r="CP19" s="608"/>
      <c r="CQ19" s="609"/>
      <c r="CR19" s="610" t="s">
        <v>138</v>
      </c>
      <c r="CS19" s="611"/>
      <c r="CT19" s="611"/>
      <c r="CU19" s="611"/>
      <c r="CV19" s="611"/>
      <c r="CW19" s="611"/>
      <c r="CX19" s="611"/>
      <c r="CY19" s="612"/>
      <c r="CZ19" s="613" t="s">
        <v>244</v>
      </c>
      <c r="DA19" s="613"/>
      <c r="DB19" s="613"/>
      <c r="DC19" s="613"/>
      <c r="DD19" s="619" t="s">
        <v>244</v>
      </c>
      <c r="DE19" s="611"/>
      <c r="DF19" s="611"/>
      <c r="DG19" s="611"/>
      <c r="DH19" s="611"/>
      <c r="DI19" s="611"/>
      <c r="DJ19" s="611"/>
      <c r="DK19" s="611"/>
      <c r="DL19" s="611"/>
      <c r="DM19" s="611"/>
      <c r="DN19" s="611"/>
      <c r="DO19" s="611"/>
      <c r="DP19" s="612"/>
      <c r="DQ19" s="619" t="s">
        <v>138</v>
      </c>
      <c r="DR19" s="611"/>
      <c r="DS19" s="611"/>
      <c r="DT19" s="611"/>
      <c r="DU19" s="611"/>
      <c r="DV19" s="611"/>
      <c r="DW19" s="611"/>
      <c r="DX19" s="611"/>
      <c r="DY19" s="611"/>
      <c r="DZ19" s="611"/>
      <c r="EA19" s="611"/>
      <c r="EB19" s="611"/>
      <c r="EC19" s="620"/>
    </row>
    <row r="20" spans="2:133" ht="11.25" customHeight="1" x14ac:dyDescent="0.15">
      <c r="B20" s="623" t="s">
        <v>274</v>
      </c>
      <c r="C20" s="624"/>
      <c r="D20" s="624"/>
      <c r="E20" s="624"/>
      <c r="F20" s="624"/>
      <c r="G20" s="624"/>
      <c r="H20" s="624"/>
      <c r="I20" s="624"/>
      <c r="J20" s="624"/>
      <c r="K20" s="624"/>
      <c r="L20" s="624"/>
      <c r="M20" s="624"/>
      <c r="N20" s="624"/>
      <c r="O20" s="624"/>
      <c r="P20" s="624"/>
      <c r="Q20" s="625"/>
      <c r="R20" s="610" t="s">
        <v>138</v>
      </c>
      <c r="S20" s="611"/>
      <c r="T20" s="611"/>
      <c r="U20" s="611"/>
      <c r="V20" s="611"/>
      <c r="W20" s="611"/>
      <c r="X20" s="611"/>
      <c r="Y20" s="612"/>
      <c r="Z20" s="613" t="s">
        <v>147</v>
      </c>
      <c r="AA20" s="613"/>
      <c r="AB20" s="613"/>
      <c r="AC20" s="613"/>
      <c r="AD20" s="614" t="s">
        <v>138</v>
      </c>
      <c r="AE20" s="614"/>
      <c r="AF20" s="614"/>
      <c r="AG20" s="614"/>
      <c r="AH20" s="614"/>
      <c r="AI20" s="614"/>
      <c r="AJ20" s="614"/>
      <c r="AK20" s="614"/>
      <c r="AL20" s="615" t="s">
        <v>244</v>
      </c>
      <c r="AM20" s="616"/>
      <c r="AN20" s="616"/>
      <c r="AO20" s="617"/>
      <c r="AP20" s="607" t="s">
        <v>275</v>
      </c>
      <c r="AQ20" s="608"/>
      <c r="AR20" s="608"/>
      <c r="AS20" s="608"/>
      <c r="AT20" s="608"/>
      <c r="AU20" s="608"/>
      <c r="AV20" s="608"/>
      <c r="AW20" s="608"/>
      <c r="AX20" s="608"/>
      <c r="AY20" s="608"/>
      <c r="AZ20" s="608"/>
      <c r="BA20" s="608"/>
      <c r="BB20" s="608"/>
      <c r="BC20" s="608"/>
      <c r="BD20" s="608"/>
      <c r="BE20" s="608"/>
      <c r="BF20" s="609"/>
      <c r="BG20" s="610" t="s">
        <v>138</v>
      </c>
      <c r="BH20" s="611"/>
      <c r="BI20" s="611"/>
      <c r="BJ20" s="611"/>
      <c r="BK20" s="611"/>
      <c r="BL20" s="611"/>
      <c r="BM20" s="611"/>
      <c r="BN20" s="612"/>
      <c r="BO20" s="613" t="s">
        <v>244</v>
      </c>
      <c r="BP20" s="613"/>
      <c r="BQ20" s="613"/>
      <c r="BR20" s="613"/>
      <c r="BS20" s="614" t="s">
        <v>244</v>
      </c>
      <c r="BT20" s="614"/>
      <c r="BU20" s="614"/>
      <c r="BV20" s="614"/>
      <c r="BW20" s="614"/>
      <c r="BX20" s="614"/>
      <c r="BY20" s="614"/>
      <c r="BZ20" s="614"/>
      <c r="CA20" s="614"/>
      <c r="CB20" s="618"/>
      <c r="CD20" s="607" t="s">
        <v>276</v>
      </c>
      <c r="CE20" s="608"/>
      <c r="CF20" s="608"/>
      <c r="CG20" s="608"/>
      <c r="CH20" s="608"/>
      <c r="CI20" s="608"/>
      <c r="CJ20" s="608"/>
      <c r="CK20" s="608"/>
      <c r="CL20" s="608"/>
      <c r="CM20" s="608"/>
      <c r="CN20" s="608"/>
      <c r="CO20" s="608"/>
      <c r="CP20" s="608"/>
      <c r="CQ20" s="609"/>
      <c r="CR20" s="610">
        <v>11710100</v>
      </c>
      <c r="CS20" s="611"/>
      <c r="CT20" s="611"/>
      <c r="CU20" s="611"/>
      <c r="CV20" s="611"/>
      <c r="CW20" s="611"/>
      <c r="CX20" s="611"/>
      <c r="CY20" s="612"/>
      <c r="CZ20" s="613">
        <v>100</v>
      </c>
      <c r="DA20" s="613"/>
      <c r="DB20" s="613"/>
      <c r="DC20" s="613"/>
      <c r="DD20" s="619">
        <v>1503599</v>
      </c>
      <c r="DE20" s="611"/>
      <c r="DF20" s="611"/>
      <c r="DG20" s="611"/>
      <c r="DH20" s="611"/>
      <c r="DI20" s="611"/>
      <c r="DJ20" s="611"/>
      <c r="DK20" s="611"/>
      <c r="DL20" s="611"/>
      <c r="DM20" s="611"/>
      <c r="DN20" s="611"/>
      <c r="DO20" s="611"/>
      <c r="DP20" s="612"/>
      <c r="DQ20" s="619">
        <v>5500367</v>
      </c>
      <c r="DR20" s="611"/>
      <c r="DS20" s="611"/>
      <c r="DT20" s="611"/>
      <c r="DU20" s="611"/>
      <c r="DV20" s="611"/>
      <c r="DW20" s="611"/>
      <c r="DX20" s="611"/>
      <c r="DY20" s="611"/>
      <c r="DZ20" s="611"/>
      <c r="EA20" s="611"/>
      <c r="EB20" s="611"/>
      <c r="EC20" s="620"/>
    </row>
    <row r="21" spans="2:133" ht="11.25" customHeight="1" x14ac:dyDescent="0.15">
      <c r="B21" s="607" t="s">
        <v>277</v>
      </c>
      <c r="C21" s="608"/>
      <c r="D21" s="608"/>
      <c r="E21" s="608"/>
      <c r="F21" s="608"/>
      <c r="G21" s="608"/>
      <c r="H21" s="608"/>
      <c r="I21" s="608"/>
      <c r="J21" s="608"/>
      <c r="K21" s="608"/>
      <c r="L21" s="608"/>
      <c r="M21" s="608"/>
      <c r="N21" s="608"/>
      <c r="O21" s="608"/>
      <c r="P21" s="608"/>
      <c r="Q21" s="609"/>
      <c r="R21" s="610">
        <v>3061836</v>
      </c>
      <c r="S21" s="611"/>
      <c r="T21" s="611"/>
      <c r="U21" s="611"/>
      <c r="V21" s="611"/>
      <c r="W21" s="611"/>
      <c r="X21" s="611"/>
      <c r="Y21" s="612"/>
      <c r="Z21" s="613">
        <v>24.7</v>
      </c>
      <c r="AA21" s="613"/>
      <c r="AB21" s="613"/>
      <c r="AC21" s="613"/>
      <c r="AD21" s="614">
        <v>2578470</v>
      </c>
      <c r="AE21" s="614"/>
      <c r="AF21" s="614"/>
      <c r="AG21" s="614"/>
      <c r="AH21" s="614"/>
      <c r="AI21" s="614"/>
      <c r="AJ21" s="614"/>
      <c r="AK21" s="614"/>
      <c r="AL21" s="615">
        <v>58.6</v>
      </c>
      <c r="AM21" s="616"/>
      <c r="AN21" s="616"/>
      <c r="AO21" s="617"/>
      <c r="AP21" s="607" t="s">
        <v>278</v>
      </c>
      <c r="AQ21" s="626"/>
      <c r="AR21" s="626"/>
      <c r="AS21" s="626"/>
      <c r="AT21" s="626"/>
      <c r="AU21" s="626"/>
      <c r="AV21" s="626"/>
      <c r="AW21" s="626"/>
      <c r="AX21" s="626"/>
      <c r="AY21" s="626"/>
      <c r="AZ21" s="626"/>
      <c r="BA21" s="626"/>
      <c r="BB21" s="626"/>
      <c r="BC21" s="626"/>
      <c r="BD21" s="626"/>
      <c r="BE21" s="626"/>
      <c r="BF21" s="627"/>
      <c r="BG21" s="610" t="s">
        <v>244</v>
      </c>
      <c r="BH21" s="611"/>
      <c r="BI21" s="611"/>
      <c r="BJ21" s="611"/>
      <c r="BK21" s="611"/>
      <c r="BL21" s="611"/>
      <c r="BM21" s="611"/>
      <c r="BN21" s="612"/>
      <c r="BO21" s="613" t="s">
        <v>244</v>
      </c>
      <c r="BP21" s="613"/>
      <c r="BQ21" s="613"/>
      <c r="BR21" s="613"/>
      <c r="BS21" s="614" t="s">
        <v>138</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279</v>
      </c>
      <c r="C22" s="608"/>
      <c r="D22" s="608"/>
      <c r="E22" s="608"/>
      <c r="F22" s="608"/>
      <c r="G22" s="608"/>
      <c r="H22" s="608"/>
      <c r="I22" s="608"/>
      <c r="J22" s="608"/>
      <c r="K22" s="608"/>
      <c r="L22" s="608"/>
      <c r="M22" s="608"/>
      <c r="N22" s="608"/>
      <c r="O22" s="608"/>
      <c r="P22" s="608"/>
      <c r="Q22" s="609"/>
      <c r="R22" s="610">
        <v>2578470</v>
      </c>
      <c r="S22" s="611"/>
      <c r="T22" s="611"/>
      <c r="U22" s="611"/>
      <c r="V22" s="611"/>
      <c r="W22" s="611"/>
      <c r="X22" s="611"/>
      <c r="Y22" s="612"/>
      <c r="Z22" s="613">
        <v>20.8</v>
      </c>
      <c r="AA22" s="613"/>
      <c r="AB22" s="613"/>
      <c r="AC22" s="613"/>
      <c r="AD22" s="614">
        <v>2578470</v>
      </c>
      <c r="AE22" s="614"/>
      <c r="AF22" s="614"/>
      <c r="AG22" s="614"/>
      <c r="AH22" s="614"/>
      <c r="AI22" s="614"/>
      <c r="AJ22" s="614"/>
      <c r="AK22" s="614"/>
      <c r="AL22" s="615">
        <v>58.6</v>
      </c>
      <c r="AM22" s="616"/>
      <c r="AN22" s="616"/>
      <c r="AO22" s="617"/>
      <c r="AP22" s="607" t="s">
        <v>280</v>
      </c>
      <c r="AQ22" s="626"/>
      <c r="AR22" s="626"/>
      <c r="AS22" s="626"/>
      <c r="AT22" s="626"/>
      <c r="AU22" s="626"/>
      <c r="AV22" s="626"/>
      <c r="AW22" s="626"/>
      <c r="AX22" s="626"/>
      <c r="AY22" s="626"/>
      <c r="AZ22" s="626"/>
      <c r="BA22" s="626"/>
      <c r="BB22" s="626"/>
      <c r="BC22" s="626"/>
      <c r="BD22" s="626"/>
      <c r="BE22" s="626"/>
      <c r="BF22" s="627"/>
      <c r="BG22" s="610" t="s">
        <v>138</v>
      </c>
      <c r="BH22" s="611"/>
      <c r="BI22" s="611"/>
      <c r="BJ22" s="611"/>
      <c r="BK22" s="611"/>
      <c r="BL22" s="611"/>
      <c r="BM22" s="611"/>
      <c r="BN22" s="612"/>
      <c r="BO22" s="613" t="s">
        <v>138</v>
      </c>
      <c r="BP22" s="613"/>
      <c r="BQ22" s="613"/>
      <c r="BR22" s="613"/>
      <c r="BS22" s="614" t="s">
        <v>147</v>
      </c>
      <c r="BT22" s="614"/>
      <c r="BU22" s="614"/>
      <c r="BV22" s="614"/>
      <c r="BW22" s="614"/>
      <c r="BX22" s="614"/>
      <c r="BY22" s="614"/>
      <c r="BZ22" s="614"/>
      <c r="CA22" s="614"/>
      <c r="CB22" s="618"/>
      <c r="CD22" s="592" t="s">
        <v>281</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282</v>
      </c>
      <c r="C23" s="608"/>
      <c r="D23" s="608"/>
      <c r="E23" s="608"/>
      <c r="F23" s="608"/>
      <c r="G23" s="608"/>
      <c r="H23" s="608"/>
      <c r="I23" s="608"/>
      <c r="J23" s="608"/>
      <c r="K23" s="608"/>
      <c r="L23" s="608"/>
      <c r="M23" s="608"/>
      <c r="N23" s="608"/>
      <c r="O23" s="608"/>
      <c r="P23" s="608"/>
      <c r="Q23" s="609"/>
      <c r="R23" s="610">
        <v>388508</v>
      </c>
      <c r="S23" s="611"/>
      <c r="T23" s="611"/>
      <c r="U23" s="611"/>
      <c r="V23" s="611"/>
      <c r="W23" s="611"/>
      <c r="X23" s="611"/>
      <c r="Y23" s="612"/>
      <c r="Z23" s="613">
        <v>3.1</v>
      </c>
      <c r="AA23" s="613"/>
      <c r="AB23" s="613"/>
      <c r="AC23" s="613"/>
      <c r="AD23" s="614" t="s">
        <v>244</v>
      </c>
      <c r="AE23" s="614"/>
      <c r="AF23" s="614"/>
      <c r="AG23" s="614"/>
      <c r="AH23" s="614"/>
      <c r="AI23" s="614"/>
      <c r="AJ23" s="614"/>
      <c r="AK23" s="614"/>
      <c r="AL23" s="615" t="s">
        <v>244</v>
      </c>
      <c r="AM23" s="616"/>
      <c r="AN23" s="616"/>
      <c r="AO23" s="617"/>
      <c r="AP23" s="607" t="s">
        <v>283</v>
      </c>
      <c r="AQ23" s="626"/>
      <c r="AR23" s="626"/>
      <c r="AS23" s="626"/>
      <c r="AT23" s="626"/>
      <c r="AU23" s="626"/>
      <c r="AV23" s="626"/>
      <c r="AW23" s="626"/>
      <c r="AX23" s="626"/>
      <c r="AY23" s="626"/>
      <c r="AZ23" s="626"/>
      <c r="BA23" s="626"/>
      <c r="BB23" s="626"/>
      <c r="BC23" s="626"/>
      <c r="BD23" s="626"/>
      <c r="BE23" s="626"/>
      <c r="BF23" s="627"/>
      <c r="BG23" s="610" t="s">
        <v>138</v>
      </c>
      <c r="BH23" s="611"/>
      <c r="BI23" s="611"/>
      <c r="BJ23" s="611"/>
      <c r="BK23" s="611"/>
      <c r="BL23" s="611"/>
      <c r="BM23" s="611"/>
      <c r="BN23" s="612"/>
      <c r="BO23" s="613" t="s">
        <v>244</v>
      </c>
      <c r="BP23" s="613"/>
      <c r="BQ23" s="613"/>
      <c r="BR23" s="613"/>
      <c r="BS23" s="614" t="s">
        <v>138</v>
      </c>
      <c r="BT23" s="614"/>
      <c r="BU23" s="614"/>
      <c r="BV23" s="614"/>
      <c r="BW23" s="614"/>
      <c r="BX23" s="614"/>
      <c r="BY23" s="614"/>
      <c r="BZ23" s="614"/>
      <c r="CA23" s="614"/>
      <c r="CB23" s="618"/>
      <c r="CD23" s="592" t="s">
        <v>222</v>
      </c>
      <c r="CE23" s="593"/>
      <c r="CF23" s="593"/>
      <c r="CG23" s="593"/>
      <c r="CH23" s="593"/>
      <c r="CI23" s="593"/>
      <c r="CJ23" s="593"/>
      <c r="CK23" s="593"/>
      <c r="CL23" s="593"/>
      <c r="CM23" s="593"/>
      <c r="CN23" s="593"/>
      <c r="CO23" s="593"/>
      <c r="CP23" s="593"/>
      <c r="CQ23" s="594"/>
      <c r="CR23" s="592" t="s">
        <v>284</v>
      </c>
      <c r="CS23" s="593"/>
      <c r="CT23" s="593"/>
      <c r="CU23" s="593"/>
      <c r="CV23" s="593"/>
      <c r="CW23" s="593"/>
      <c r="CX23" s="593"/>
      <c r="CY23" s="594"/>
      <c r="CZ23" s="592" t="s">
        <v>285</v>
      </c>
      <c r="DA23" s="593"/>
      <c r="DB23" s="593"/>
      <c r="DC23" s="594"/>
      <c r="DD23" s="592" t="s">
        <v>286</v>
      </c>
      <c r="DE23" s="593"/>
      <c r="DF23" s="593"/>
      <c r="DG23" s="593"/>
      <c r="DH23" s="593"/>
      <c r="DI23" s="593"/>
      <c r="DJ23" s="593"/>
      <c r="DK23" s="594"/>
      <c r="DL23" s="637" t="s">
        <v>287</v>
      </c>
      <c r="DM23" s="638"/>
      <c r="DN23" s="638"/>
      <c r="DO23" s="638"/>
      <c r="DP23" s="638"/>
      <c r="DQ23" s="638"/>
      <c r="DR23" s="638"/>
      <c r="DS23" s="638"/>
      <c r="DT23" s="638"/>
      <c r="DU23" s="638"/>
      <c r="DV23" s="639"/>
      <c r="DW23" s="592" t="s">
        <v>288</v>
      </c>
      <c r="DX23" s="593"/>
      <c r="DY23" s="593"/>
      <c r="DZ23" s="593"/>
      <c r="EA23" s="593"/>
      <c r="EB23" s="593"/>
      <c r="EC23" s="594"/>
    </row>
    <row r="24" spans="2:133" ht="11.25" customHeight="1" x14ac:dyDescent="0.15">
      <c r="B24" s="607" t="s">
        <v>289</v>
      </c>
      <c r="C24" s="608"/>
      <c r="D24" s="608"/>
      <c r="E24" s="608"/>
      <c r="F24" s="608"/>
      <c r="G24" s="608"/>
      <c r="H24" s="608"/>
      <c r="I24" s="608"/>
      <c r="J24" s="608"/>
      <c r="K24" s="608"/>
      <c r="L24" s="608"/>
      <c r="M24" s="608"/>
      <c r="N24" s="608"/>
      <c r="O24" s="608"/>
      <c r="P24" s="608"/>
      <c r="Q24" s="609"/>
      <c r="R24" s="610">
        <v>94858</v>
      </c>
      <c r="S24" s="611"/>
      <c r="T24" s="611"/>
      <c r="U24" s="611"/>
      <c r="V24" s="611"/>
      <c r="W24" s="611"/>
      <c r="X24" s="611"/>
      <c r="Y24" s="612"/>
      <c r="Z24" s="613">
        <v>0.8</v>
      </c>
      <c r="AA24" s="613"/>
      <c r="AB24" s="613"/>
      <c r="AC24" s="613"/>
      <c r="AD24" s="614" t="s">
        <v>244</v>
      </c>
      <c r="AE24" s="614"/>
      <c r="AF24" s="614"/>
      <c r="AG24" s="614"/>
      <c r="AH24" s="614"/>
      <c r="AI24" s="614"/>
      <c r="AJ24" s="614"/>
      <c r="AK24" s="614"/>
      <c r="AL24" s="615" t="s">
        <v>138</v>
      </c>
      <c r="AM24" s="616"/>
      <c r="AN24" s="616"/>
      <c r="AO24" s="617"/>
      <c r="AP24" s="607" t="s">
        <v>290</v>
      </c>
      <c r="AQ24" s="626"/>
      <c r="AR24" s="626"/>
      <c r="AS24" s="626"/>
      <c r="AT24" s="626"/>
      <c r="AU24" s="626"/>
      <c r="AV24" s="626"/>
      <c r="AW24" s="626"/>
      <c r="AX24" s="626"/>
      <c r="AY24" s="626"/>
      <c r="AZ24" s="626"/>
      <c r="BA24" s="626"/>
      <c r="BB24" s="626"/>
      <c r="BC24" s="626"/>
      <c r="BD24" s="626"/>
      <c r="BE24" s="626"/>
      <c r="BF24" s="627"/>
      <c r="BG24" s="610" t="s">
        <v>138</v>
      </c>
      <c r="BH24" s="611"/>
      <c r="BI24" s="611"/>
      <c r="BJ24" s="611"/>
      <c r="BK24" s="611"/>
      <c r="BL24" s="611"/>
      <c r="BM24" s="611"/>
      <c r="BN24" s="612"/>
      <c r="BO24" s="613" t="s">
        <v>147</v>
      </c>
      <c r="BP24" s="613"/>
      <c r="BQ24" s="613"/>
      <c r="BR24" s="613"/>
      <c r="BS24" s="614" t="s">
        <v>244</v>
      </c>
      <c r="BT24" s="614"/>
      <c r="BU24" s="614"/>
      <c r="BV24" s="614"/>
      <c r="BW24" s="614"/>
      <c r="BX24" s="614"/>
      <c r="BY24" s="614"/>
      <c r="BZ24" s="614"/>
      <c r="CA24" s="614"/>
      <c r="CB24" s="618"/>
      <c r="CD24" s="596" t="s">
        <v>291</v>
      </c>
      <c r="CE24" s="597"/>
      <c r="CF24" s="597"/>
      <c r="CG24" s="597"/>
      <c r="CH24" s="597"/>
      <c r="CI24" s="597"/>
      <c r="CJ24" s="597"/>
      <c r="CK24" s="597"/>
      <c r="CL24" s="597"/>
      <c r="CM24" s="597"/>
      <c r="CN24" s="597"/>
      <c r="CO24" s="597"/>
      <c r="CP24" s="597"/>
      <c r="CQ24" s="598"/>
      <c r="CR24" s="599">
        <v>4215439</v>
      </c>
      <c r="CS24" s="600"/>
      <c r="CT24" s="600"/>
      <c r="CU24" s="600"/>
      <c r="CV24" s="600"/>
      <c r="CW24" s="600"/>
      <c r="CX24" s="600"/>
      <c r="CY24" s="601"/>
      <c r="CZ24" s="604">
        <v>36</v>
      </c>
      <c r="DA24" s="605"/>
      <c r="DB24" s="605"/>
      <c r="DC24" s="621"/>
      <c r="DD24" s="644">
        <v>2220706</v>
      </c>
      <c r="DE24" s="600"/>
      <c r="DF24" s="600"/>
      <c r="DG24" s="600"/>
      <c r="DH24" s="600"/>
      <c r="DI24" s="600"/>
      <c r="DJ24" s="600"/>
      <c r="DK24" s="601"/>
      <c r="DL24" s="644">
        <v>1815343</v>
      </c>
      <c r="DM24" s="600"/>
      <c r="DN24" s="600"/>
      <c r="DO24" s="600"/>
      <c r="DP24" s="600"/>
      <c r="DQ24" s="600"/>
      <c r="DR24" s="600"/>
      <c r="DS24" s="600"/>
      <c r="DT24" s="600"/>
      <c r="DU24" s="600"/>
      <c r="DV24" s="601"/>
      <c r="DW24" s="604">
        <v>40.700000000000003</v>
      </c>
      <c r="DX24" s="605"/>
      <c r="DY24" s="605"/>
      <c r="DZ24" s="605"/>
      <c r="EA24" s="605"/>
      <c r="EB24" s="605"/>
      <c r="EC24" s="606"/>
    </row>
    <row r="25" spans="2:133" ht="11.25" customHeight="1" x14ac:dyDescent="0.15">
      <c r="B25" s="607" t="s">
        <v>292</v>
      </c>
      <c r="C25" s="608"/>
      <c r="D25" s="608"/>
      <c r="E25" s="608"/>
      <c r="F25" s="608"/>
      <c r="G25" s="608"/>
      <c r="H25" s="608"/>
      <c r="I25" s="608"/>
      <c r="J25" s="608"/>
      <c r="K25" s="608"/>
      <c r="L25" s="608"/>
      <c r="M25" s="608"/>
      <c r="N25" s="608"/>
      <c r="O25" s="608"/>
      <c r="P25" s="608"/>
      <c r="Q25" s="609"/>
      <c r="R25" s="610">
        <v>4868184</v>
      </c>
      <c r="S25" s="611"/>
      <c r="T25" s="611"/>
      <c r="U25" s="611"/>
      <c r="V25" s="611"/>
      <c r="W25" s="611"/>
      <c r="X25" s="611"/>
      <c r="Y25" s="612"/>
      <c r="Z25" s="613">
        <v>39.299999999999997</v>
      </c>
      <c r="AA25" s="613"/>
      <c r="AB25" s="613"/>
      <c r="AC25" s="613"/>
      <c r="AD25" s="614">
        <v>4384818</v>
      </c>
      <c r="AE25" s="614"/>
      <c r="AF25" s="614"/>
      <c r="AG25" s="614"/>
      <c r="AH25" s="614"/>
      <c r="AI25" s="614"/>
      <c r="AJ25" s="614"/>
      <c r="AK25" s="614"/>
      <c r="AL25" s="615">
        <v>99.6</v>
      </c>
      <c r="AM25" s="616"/>
      <c r="AN25" s="616"/>
      <c r="AO25" s="617"/>
      <c r="AP25" s="607" t="s">
        <v>293</v>
      </c>
      <c r="AQ25" s="626"/>
      <c r="AR25" s="626"/>
      <c r="AS25" s="626"/>
      <c r="AT25" s="626"/>
      <c r="AU25" s="626"/>
      <c r="AV25" s="626"/>
      <c r="AW25" s="626"/>
      <c r="AX25" s="626"/>
      <c r="AY25" s="626"/>
      <c r="AZ25" s="626"/>
      <c r="BA25" s="626"/>
      <c r="BB25" s="626"/>
      <c r="BC25" s="626"/>
      <c r="BD25" s="626"/>
      <c r="BE25" s="626"/>
      <c r="BF25" s="627"/>
      <c r="BG25" s="610" t="s">
        <v>138</v>
      </c>
      <c r="BH25" s="611"/>
      <c r="BI25" s="611"/>
      <c r="BJ25" s="611"/>
      <c r="BK25" s="611"/>
      <c r="BL25" s="611"/>
      <c r="BM25" s="611"/>
      <c r="BN25" s="612"/>
      <c r="BO25" s="613" t="s">
        <v>138</v>
      </c>
      <c r="BP25" s="613"/>
      <c r="BQ25" s="613"/>
      <c r="BR25" s="613"/>
      <c r="BS25" s="614" t="s">
        <v>138</v>
      </c>
      <c r="BT25" s="614"/>
      <c r="BU25" s="614"/>
      <c r="BV25" s="614"/>
      <c r="BW25" s="614"/>
      <c r="BX25" s="614"/>
      <c r="BY25" s="614"/>
      <c r="BZ25" s="614"/>
      <c r="CA25" s="614"/>
      <c r="CB25" s="618"/>
      <c r="CD25" s="607" t="s">
        <v>294</v>
      </c>
      <c r="CE25" s="608"/>
      <c r="CF25" s="608"/>
      <c r="CG25" s="608"/>
      <c r="CH25" s="608"/>
      <c r="CI25" s="608"/>
      <c r="CJ25" s="608"/>
      <c r="CK25" s="608"/>
      <c r="CL25" s="608"/>
      <c r="CM25" s="608"/>
      <c r="CN25" s="608"/>
      <c r="CO25" s="608"/>
      <c r="CP25" s="608"/>
      <c r="CQ25" s="609"/>
      <c r="CR25" s="610">
        <v>1529664</v>
      </c>
      <c r="CS25" s="640"/>
      <c r="CT25" s="640"/>
      <c r="CU25" s="640"/>
      <c r="CV25" s="640"/>
      <c r="CW25" s="640"/>
      <c r="CX25" s="640"/>
      <c r="CY25" s="641"/>
      <c r="CZ25" s="615">
        <v>13.1</v>
      </c>
      <c r="DA25" s="642"/>
      <c r="DB25" s="642"/>
      <c r="DC25" s="645"/>
      <c r="DD25" s="619">
        <v>1458585</v>
      </c>
      <c r="DE25" s="640"/>
      <c r="DF25" s="640"/>
      <c r="DG25" s="640"/>
      <c r="DH25" s="640"/>
      <c r="DI25" s="640"/>
      <c r="DJ25" s="640"/>
      <c r="DK25" s="641"/>
      <c r="DL25" s="619">
        <v>1159454</v>
      </c>
      <c r="DM25" s="640"/>
      <c r="DN25" s="640"/>
      <c r="DO25" s="640"/>
      <c r="DP25" s="640"/>
      <c r="DQ25" s="640"/>
      <c r="DR25" s="640"/>
      <c r="DS25" s="640"/>
      <c r="DT25" s="640"/>
      <c r="DU25" s="640"/>
      <c r="DV25" s="641"/>
      <c r="DW25" s="615">
        <v>26</v>
      </c>
      <c r="DX25" s="642"/>
      <c r="DY25" s="642"/>
      <c r="DZ25" s="642"/>
      <c r="EA25" s="642"/>
      <c r="EB25" s="642"/>
      <c r="EC25" s="643"/>
    </row>
    <row r="26" spans="2:133" ht="11.25" customHeight="1" x14ac:dyDescent="0.15">
      <c r="B26" s="607" t="s">
        <v>295</v>
      </c>
      <c r="C26" s="608"/>
      <c r="D26" s="608"/>
      <c r="E26" s="608"/>
      <c r="F26" s="608"/>
      <c r="G26" s="608"/>
      <c r="H26" s="608"/>
      <c r="I26" s="608"/>
      <c r="J26" s="608"/>
      <c r="K26" s="608"/>
      <c r="L26" s="608"/>
      <c r="M26" s="608"/>
      <c r="N26" s="608"/>
      <c r="O26" s="608"/>
      <c r="P26" s="608"/>
      <c r="Q26" s="609"/>
      <c r="R26" s="610">
        <v>1260</v>
      </c>
      <c r="S26" s="611"/>
      <c r="T26" s="611"/>
      <c r="U26" s="611"/>
      <c r="V26" s="611"/>
      <c r="W26" s="611"/>
      <c r="X26" s="611"/>
      <c r="Y26" s="612"/>
      <c r="Z26" s="613">
        <v>0</v>
      </c>
      <c r="AA26" s="613"/>
      <c r="AB26" s="613"/>
      <c r="AC26" s="613"/>
      <c r="AD26" s="614">
        <v>1260</v>
      </c>
      <c r="AE26" s="614"/>
      <c r="AF26" s="614"/>
      <c r="AG26" s="614"/>
      <c r="AH26" s="614"/>
      <c r="AI26" s="614"/>
      <c r="AJ26" s="614"/>
      <c r="AK26" s="614"/>
      <c r="AL26" s="615">
        <v>0</v>
      </c>
      <c r="AM26" s="616"/>
      <c r="AN26" s="616"/>
      <c r="AO26" s="617"/>
      <c r="AP26" s="607" t="s">
        <v>296</v>
      </c>
      <c r="AQ26" s="626"/>
      <c r="AR26" s="626"/>
      <c r="AS26" s="626"/>
      <c r="AT26" s="626"/>
      <c r="AU26" s="626"/>
      <c r="AV26" s="626"/>
      <c r="AW26" s="626"/>
      <c r="AX26" s="626"/>
      <c r="AY26" s="626"/>
      <c r="AZ26" s="626"/>
      <c r="BA26" s="626"/>
      <c r="BB26" s="626"/>
      <c r="BC26" s="626"/>
      <c r="BD26" s="626"/>
      <c r="BE26" s="626"/>
      <c r="BF26" s="627"/>
      <c r="BG26" s="610" t="s">
        <v>138</v>
      </c>
      <c r="BH26" s="611"/>
      <c r="BI26" s="611"/>
      <c r="BJ26" s="611"/>
      <c r="BK26" s="611"/>
      <c r="BL26" s="611"/>
      <c r="BM26" s="611"/>
      <c r="BN26" s="612"/>
      <c r="BO26" s="613" t="s">
        <v>244</v>
      </c>
      <c r="BP26" s="613"/>
      <c r="BQ26" s="613"/>
      <c r="BR26" s="613"/>
      <c r="BS26" s="614" t="s">
        <v>244</v>
      </c>
      <c r="BT26" s="614"/>
      <c r="BU26" s="614"/>
      <c r="BV26" s="614"/>
      <c r="BW26" s="614"/>
      <c r="BX26" s="614"/>
      <c r="BY26" s="614"/>
      <c r="BZ26" s="614"/>
      <c r="CA26" s="614"/>
      <c r="CB26" s="618"/>
      <c r="CD26" s="607" t="s">
        <v>297</v>
      </c>
      <c r="CE26" s="608"/>
      <c r="CF26" s="608"/>
      <c r="CG26" s="608"/>
      <c r="CH26" s="608"/>
      <c r="CI26" s="608"/>
      <c r="CJ26" s="608"/>
      <c r="CK26" s="608"/>
      <c r="CL26" s="608"/>
      <c r="CM26" s="608"/>
      <c r="CN26" s="608"/>
      <c r="CO26" s="608"/>
      <c r="CP26" s="608"/>
      <c r="CQ26" s="609"/>
      <c r="CR26" s="610">
        <v>960624</v>
      </c>
      <c r="CS26" s="611"/>
      <c r="CT26" s="611"/>
      <c r="CU26" s="611"/>
      <c r="CV26" s="611"/>
      <c r="CW26" s="611"/>
      <c r="CX26" s="611"/>
      <c r="CY26" s="612"/>
      <c r="CZ26" s="615">
        <v>8.1999999999999993</v>
      </c>
      <c r="DA26" s="642"/>
      <c r="DB26" s="642"/>
      <c r="DC26" s="645"/>
      <c r="DD26" s="619">
        <v>926884</v>
      </c>
      <c r="DE26" s="611"/>
      <c r="DF26" s="611"/>
      <c r="DG26" s="611"/>
      <c r="DH26" s="611"/>
      <c r="DI26" s="611"/>
      <c r="DJ26" s="611"/>
      <c r="DK26" s="612"/>
      <c r="DL26" s="619" t="s">
        <v>138</v>
      </c>
      <c r="DM26" s="611"/>
      <c r="DN26" s="611"/>
      <c r="DO26" s="611"/>
      <c r="DP26" s="611"/>
      <c r="DQ26" s="611"/>
      <c r="DR26" s="611"/>
      <c r="DS26" s="611"/>
      <c r="DT26" s="611"/>
      <c r="DU26" s="611"/>
      <c r="DV26" s="612"/>
      <c r="DW26" s="615" t="s">
        <v>244</v>
      </c>
      <c r="DX26" s="642"/>
      <c r="DY26" s="642"/>
      <c r="DZ26" s="642"/>
      <c r="EA26" s="642"/>
      <c r="EB26" s="642"/>
      <c r="EC26" s="643"/>
    </row>
    <row r="27" spans="2:133" ht="11.25" customHeight="1" x14ac:dyDescent="0.15">
      <c r="B27" s="607" t="s">
        <v>298</v>
      </c>
      <c r="C27" s="608"/>
      <c r="D27" s="608"/>
      <c r="E27" s="608"/>
      <c r="F27" s="608"/>
      <c r="G27" s="608"/>
      <c r="H27" s="608"/>
      <c r="I27" s="608"/>
      <c r="J27" s="608"/>
      <c r="K27" s="608"/>
      <c r="L27" s="608"/>
      <c r="M27" s="608"/>
      <c r="N27" s="608"/>
      <c r="O27" s="608"/>
      <c r="P27" s="608"/>
      <c r="Q27" s="609"/>
      <c r="R27" s="610">
        <v>85716</v>
      </c>
      <c r="S27" s="611"/>
      <c r="T27" s="611"/>
      <c r="U27" s="611"/>
      <c r="V27" s="611"/>
      <c r="W27" s="611"/>
      <c r="X27" s="611"/>
      <c r="Y27" s="612"/>
      <c r="Z27" s="613">
        <v>0.7</v>
      </c>
      <c r="AA27" s="613"/>
      <c r="AB27" s="613"/>
      <c r="AC27" s="613"/>
      <c r="AD27" s="614">
        <v>9</v>
      </c>
      <c r="AE27" s="614"/>
      <c r="AF27" s="614"/>
      <c r="AG27" s="614"/>
      <c r="AH27" s="614"/>
      <c r="AI27" s="614"/>
      <c r="AJ27" s="614"/>
      <c r="AK27" s="614"/>
      <c r="AL27" s="615">
        <v>0</v>
      </c>
      <c r="AM27" s="616"/>
      <c r="AN27" s="616"/>
      <c r="AO27" s="617"/>
      <c r="AP27" s="607" t="s">
        <v>299</v>
      </c>
      <c r="AQ27" s="608"/>
      <c r="AR27" s="608"/>
      <c r="AS27" s="608"/>
      <c r="AT27" s="608"/>
      <c r="AU27" s="608"/>
      <c r="AV27" s="608"/>
      <c r="AW27" s="608"/>
      <c r="AX27" s="608"/>
      <c r="AY27" s="608"/>
      <c r="AZ27" s="608"/>
      <c r="BA27" s="608"/>
      <c r="BB27" s="608"/>
      <c r="BC27" s="608"/>
      <c r="BD27" s="608"/>
      <c r="BE27" s="608"/>
      <c r="BF27" s="609"/>
      <c r="BG27" s="610">
        <v>1369595</v>
      </c>
      <c r="BH27" s="611"/>
      <c r="BI27" s="611"/>
      <c r="BJ27" s="611"/>
      <c r="BK27" s="611"/>
      <c r="BL27" s="611"/>
      <c r="BM27" s="611"/>
      <c r="BN27" s="612"/>
      <c r="BO27" s="613">
        <v>100</v>
      </c>
      <c r="BP27" s="613"/>
      <c r="BQ27" s="613"/>
      <c r="BR27" s="613"/>
      <c r="BS27" s="614" t="s">
        <v>244</v>
      </c>
      <c r="BT27" s="614"/>
      <c r="BU27" s="614"/>
      <c r="BV27" s="614"/>
      <c r="BW27" s="614"/>
      <c r="BX27" s="614"/>
      <c r="BY27" s="614"/>
      <c r="BZ27" s="614"/>
      <c r="CA27" s="614"/>
      <c r="CB27" s="618"/>
      <c r="CD27" s="607" t="s">
        <v>300</v>
      </c>
      <c r="CE27" s="608"/>
      <c r="CF27" s="608"/>
      <c r="CG27" s="608"/>
      <c r="CH27" s="608"/>
      <c r="CI27" s="608"/>
      <c r="CJ27" s="608"/>
      <c r="CK27" s="608"/>
      <c r="CL27" s="608"/>
      <c r="CM27" s="608"/>
      <c r="CN27" s="608"/>
      <c r="CO27" s="608"/>
      <c r="CP27" s="608"/>
      <c r="CQ27" s="609"/>
      <c r="CR27" s="610">
        <v>816798</v>
      </c>
      <c r="CS27" s="640"/>
      <c r="CT27" s="640"/>
      <c r="CU27" s="640"/>
      <c r="CV27" s="640"/>
      <c r="CW27" s="640"/>
      <c r="CX27" s="640"/>
      <c r="CY27" s="641"/>
      <c r="CZ27" s="615">
        <v>7</v>
      </c>
      <c r="DA27" s="642"/>
      <c r="DB27" s="642"/>
      <c r="DC27" s="645"/>
      <c r="DD27" s="619">
        <v>259123</v>
      </c>
      <c r="DE27" s="640"/>
      <c r="DF27" s="640"/>
      <c r="DG27" s="640"/>
      <c r="DH27" s="640"/>
      <c r="DI27" s="640"/>
      <c r="DJ27" s="640"/>
      <c r="DK27" s="641"/>
      <c r="DL27" s="619">
        <v>152912</v>
      </c>
      <c r="DM27" s="640"/>
      <c r="DN27" s="640"/>
      <c r="DO27" s="640"/>
      <c r="DP27" s="640"/>
      <c r="DQ27" s="640"/>
      <c r="DR27" s="640"/>
      <c r="DS27" s="640"/>
      <c r="DT27" s="640"/>
      <c r="DU27" s="640"/>
      <c r="DV27" s="641"/>
      <c r="DW27" s="615">
        <v>3.4</v>
      </c>
      <c r="DX27" s="642"/>
      <c r="DY27" s="642"/>
      <c r="DZ27" s="642"/>
      <c r="EA27" s="642"/>
      <c r="EB27" s="642"/>
      <c r="EC27" s="643"/>
    </row>
    <row r="28" spans="2:133" ht="11.25" customHeight="1" x14ac:dyDescent="0.15">
      <c r="B28" s="607" t="s">
        <v>301</v>
      </c>
      <c r="C28" s="608"/>
      <c r="D28" s="608"/>
      <c r="E28" s="608"/>
      <c r="F28" s="608"/>
      <c r="G28" s="608"/>
      <c r="H28" s="608"/>
      <c r="I28" s="608"/>
      <c r="J28" s="608"/>
      <c r="K28" s="608"/>
      <c r="L28" s="608"/>
      <c r="M28" s="608"/>
      <c r="N28" s="608"/>
      <c r="O28" s="608"/>
      <c r="P28" s="608"/>
      <c r="Q28" s="609"/>
      <c r="R28" s="610">
        <v>147153</v>
      </c>
      <c r="S28" s="611"/>
      <c r="T28" s="611"/>
      <c r="U28" s="611"/>
      <c r="V28" s="611"/>
      <c r="W28" s="611"/>
      <c r="X28" s="611"/>
      <c r="Y28" s="612"/>
      <c r="Z28" s="613">
        <v>1.2</v>
      </c>
      <c r="AA28" s="613"/>
      <c r="AB28" s="613"/>
      <c r="AC28" s="613"/>
      <c r="AD28" s="614">
        <v>12896</v>
      </c>
      <c r="AE28" s="614"/>
      <c r="AF28" s="614"/>
      <c r="AG28" s="614"/>
      <c r="AH28" s="614"/>
      <c r="AI28" s="614"/>
      <c r="AJ28" s="614"/>
      <c r="AK28" s="614"/>
      <c r="AL28" s="615">
        <v>0.3</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302</v>
      </c>
      <c r="CE28" s="608"/>
      <c r="CF28" s="608"/>
      <c r="CG28" s="608"/>
      <c r="CH28" s="608"/>
      <c r="CI28" s="608"/>
      <c r="CJ28" s="608"/>
      <c r="CK28" s="608"/>
      <c r="CL28" s="608"/>
      <c r="CM28" s="608"/>
      <c r="CN28" s="608"/>
      <c r="CO28" s="608"/>
      <c r="CP28" s="608"/>
      <c r="CQ28" s="609"/>
      <c r="CR28" s="610">
        <v>1868977</v>
      </c>
      <c r="CS28" s="611"/>
      <c r="CT28" s="611"/>
      <c r="CU28" s="611"/>
      <c r="CV28" s="611"/>
      <c r="CW28" s="611"/>
      <c r="CX28" s="611"/>
      <c r="CY28" s="612"/>
      <c r="CZ28" s="615">
        <v>16</v>
      </c>
      <c r="DA28" s="642"/>
      <c r="DB28" s="642"/>
      <c r="DC28" s="645"/>
      <c r="DD28" s="619">
        <v>502998</v>
      </c>
      <c r="DE28" s="611"/>
      <c r="DF28" s="611"/>
      <c r="DG28" s="611"/>
      <c r="DH28" s="611"/>
      <c r="DI28" s="611"/>
      <c r="DJ28" s="611"/>
      <c r="DK28" s="612"/>
      <c r="DL28" s="619">
        <v>502977</v>
      </c>
      <c r="DM28" s="611"/>
      <c r="DN28" s="611"/>
      <c r="DO28" s="611"/>
      <c r="DP28" s="611"/>
      <c r="DQ28" s="611"/>
      <c r="DR28" s="611"/>
      <c r="DS28" s="611"/>
      <c r="DT28" s="611"/>
      <c r="DU28" s="611"/>
      <c r="DV28" s="612"/>
      <c r="DW28" s="615">
        <v>11.3</v>
      </c>
      <c r="DX28" s="642"/>
      <c r="DY28" s="642"/>
      <c r="DZ28" s="642"/>
      <c r="EA28" s="642"/>
      <c r="EB28" s="642"/>
      <c r="EC28" s="643"/>
    </row>
    <row r="29" spans="2:133" ht="11.25" customHeight="1" x14ac:dyDescent="0.15">
      <c r="B29" s="607" t="s">
        <v>303</v>
      </c>
      <c r="C29" s="608"/>
      <c r="D29" s="608"/>
      <c r="E29" s="608"/>
      <c r="F29" s="608"/>
      <c r="G29" s="608"/>
      <c r="H29" s="608"/>
      <c r="I29" s="608"/>
      <c r="J29" s="608"/>
      <c r="K29" s="608"/>
      <c r="L29" s="608"/>
      <c r="M29" s="608"/>
      <c r="N29" s="608"/>
      <c r="O29" s="608"/>
      <c r="P29" s="608"/>
      <c r="Q29" s="609"/>
      <c r="R29" s="610">
        <v>6971</v>
      </c>
      <c r="S29" s="611"/>
      <c r="T29" s="611"/>
      <c r="U29" s="611"/>
      <c r="V29" s="611"/>
      <c r="W29" s="611"/>
      <c r="X29" s="611"/>
      <c r="Y29" s="612"/>
      <c r="Z29" s="613">
        <v>0.1</v>
      </c>
      <c r="AA29" s="613"/>
      <c r="AB29" s="613"/>
      <c r="AC29" s="613"/>
      <c r="AD29" s="614" t="s">
        <v>244</v>
      </c>
      <c r="AE29" s="614"/>
      <c r="AF29" s="614"/>
      <c r="AG29" s="614"/>
      <c r="AH29" s="614"/>
      <c r="AI29" s="614"/>
      <c r="AJ29" s="614"/>
      <c r="AK29" s="614"/>
      <c r="AL29" s="615" t="s">
        <v>138</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304</v>
      </c>
      <c r="CE29" s="649"/>
      <c r="CF29" s="607" t="s">
        <v>72</v>
      </c>
      <c r="CG29" s="608"/>
      <c r="CH29" s="608"/>
      <c r="CI29" s="608"/>
      <c r="CJ29" s="608"/>
      <c r="CK29" s="608"/>
      <c r="CL29" s="608"/>
      <c r="CM29" s="608"/>
      <c r="CN29" s="608"/>
      <c r="CO29" s="608"/>
      <c r="CP29" s="608"/>
      <c r="CQ29" s="609"/>
      <c r="CR29" s="610">
        <v>1868977</v>
      </c>
      <c r="CS29" s="640"/>
      <c r="CT29" s="640"/>
      <c r="CU29" s="640"/>
      <c r="CV29" s="640"/>
      <c r="CW29" s="640"/>
      <c r="CX29" s="640"/>
      <c r="CY29" s="641"/>
      <c r="CZ29" s="615">
        <v>16</v>
      </c>
      <c r="DA29" s="642"/>
      <c r="DB29" s="642"/>
      <c r="DC29" s="645"/>
      <c r="DD29" s="619">
        <v>502998</v>
      </c>
      <c r="DE29" s="640"/>
      <c r="DF29" s="640"/>
      <c r="DG29" s="640"/>
      <c r="DH29" s="640"/>
      <c r="DI29" s="640"/>
      <c r="DJ29" s="640"/>
      <c r="DK29" s="641"/>
      <c r="DL29" s="619">
        <v>502977</v>
      </c>
      <c r="DM29" s="640"/>
      <c r="DN29" s="640"/>
      <c r="DO29" s="640"/>
      <c r="DP29" s="640"/>
      <c r="DQ29" s="640"/>
      <c r="DR29" s="640"/>
      <c r="DS29" s="640"/>
      <c r="DT29" s="640"/>
      <c r="DU29" s="640"/>
      <c r="DV29" s="641"/>
      <c r="DW29" s="615">
        <v>11.3</v>
      </c>
      <c r="DX29" s="642"/>
      <c r="DY29" s="642"/>
      <c r="DZ29" s="642"/>
      <c r="EA29" s="642"/>
      <c r="EB29" s="642"/>
      <c r="EC29" s="643"/>
    </row>
    <row r="30" spans="2:133" ht="11.25" customHeight="1" x14ac:dyDescent="0.15">
      <c r="B30" s="607" t="s">
        <v>305</v>
      </c>
      <c r="C30" s="608"/>
      <c r="D30" s="608"/>
      <c r="E30" s="608"/>
      <c r="F30" s="608"/>
      <c r="G30" s="608"/>
      <c r="H30" s="608"/>
      <c r="I30" s="608"/>
      <c r="J30" s="608"/>
      <c r="K30" s="608"/>
      <c r="L30" s="608"/>
      <c r="M30" s="608"/>
      <c r="N30" s="608"/>
      <c r="O30" s="608"/>
      <c r="P30" s="608"/>
      <c r="Q30" s="609"/>
      <c r="R30" s="610">
        <v>1849617</v>
      </c>
      <c r="S30" s="611"/>
      <c r="T30" s="611"/>
      <c r="U30" s="611"/>
      <c r="V30" s="611"/>
      <c r="W30" s="611"/>
      <c r="X30" s="611"/>
      <c r="Y30" s="612"/>
      <c r="Z30" s="613">
        <v>14.9</v>
      </c>
      <c r="AA30" s="613"/>
      <c r="AB30" s="613"/>
      <c r="AC30" s="613"/>
      <c r="AD30" s="614" t="s">
        <v>138</v>
      </c>
      <c r="AE30" s="614"/>
      <c r="AF30" s="614"/>
      <c r="AG30" s="614"/>
      <c r="AH30" s="614"/>
      <c r="AI30" s="614"/>
      <c r="AJ30" s="614"/>
      <c r="AK30" s="614"/>
      <c r="AL30" s="615" t="s">
        <v>138</v>
      </c>
      <c r="AM30" s="616"/>
      <c r="AN30" s="616"/>
      <c r="AO30" s="617"/>
      <c r="AP30" s="592" t="s">
        <v>222</v>
      </c>
      <c r="AQ30" s="593"/>
      <c r="AR30" s="593"/>
      <c r="AS30" s="593"/>
      <c r="AT30" s="593"/>
      <c r="AU30" s="593"/>
      <c r="AV30" s="593"/>
      <c r="AW30" s="593"/>
      <c r="AX30" s="593"/>
      <c r="AY30" s="593"/>
      <c r="AZ30" s="593"/>
      <c r="BA30" s="593"/>
      <c r="BB30" s="593"/>
      <c r="BC30" s="593"/>
      <c r="BD30" s="593"/>
      <c r="BE30" s="593"/>
      <c r="BF30" s="594"/>
      <c r="BG30" s="592" t="s">
        <v>306</v>
      </c>
      <c r="BH30" s="646"/>
      <c r="BI30" s="646"/>
      <c r="BJ30" s="646"/>
      <c r="BK30" s="646"/>
      <c r="BL30" s="646"/>
      <c r="BM30" s="646"/>
      <c r="BN30" s="646"/>
      <c r="BO30" s="646"/>
      <c r="BP30" s="646"/>
      <c r="BQ30" s="647"/>
      <c r="BR30" s="592" t="s">
        <v>307</v>
      </c>
      <c r="BS30" s="646"/>
      <c r="BT30" s="646"/>
      <c r="BU30" s="646"/>
      <c r="BV30" s="646"/>
      <c r="BW30" s="646"/>
      <c r="BX30" s="646"/>
      <c r="BY30" s="646"/>
      <c r="BZ30" s="646"/>
      <c r="CA30" s="646"/>
      <c r="CB30" s="647"/>
      <c r="CD30" s="650"/>
      <c r="CE30" s="651"/>
      <c r="CF30" s="607" t="s">
        <v>308</v>
      </c>
      <c r="CG30" s="608"/>
      <c r="CH30" s="608"/>
      <c r="CI30" s="608"/>
      <c r="CJ30" s="608"/>
      <c r="CK30" s="608"/>
      <c r="CL30" s="608"/>
      <c r="CM30" s="608"/>
      <c r="CN30" s="608"/>
      <c r="CO30" s="608"/>
      <c r="CP30" s="608"/>
      <c r="CQ30" s="609"/>
      <c r="CR30" s="610">
        <v>1827330</v>
      </c>
      <c r="CS30" s="611"/>
      <c r="CT30" s="611"/>
      <c r="CU30" s="611"/>
      <c r="CV30" s="611"/>
      <c r="CW30" s="611"/>
      <c r="CX30" s="611"/>
      <c r="CY30" s="612"/>
      <c r="CZ30" s="615">
        <v>15.6</v>
      </c>
      <c r="DA30" s="642"/>
      <c r="DB30" s="642"/>
      <c r="DC30" s="645"/>
      <c r="DD30" s="619">
        <v>485337</v>
      </c>
      <c r="DE30" s="611"/>
      <c r="DF30" s="611"/>
      <c r="DG30" s="611"/>
      <c r="DH30" s="611"/>
      <c r="DI30" s="611"/>
      <c r="DJ30" s="611"/>
      <c r="DK30" s="612"/>
      <c r="DL30" s="619">
        <v>485317</v>
      </c>
      <c r="DM30" s="611"/>
      <c r="DN30" s="611"/>
      <c r="DO30" s="611"/>
      <c r="DP30" s="611"/>
      <c r="DQ30" s="611"/>
      <c r="DR30" s="611"/>
      <c r="DS30" s="611"/>
      <c r="DT30" s="611"/>
      <c r="DU30" s="611"/>
      <c r="DV30" s="612"/>
      <c r="DW30" s="615">
        <v>10.9</v>
      </c>
      <c r="DX30" s="642"/>
      <c r="DY30" s="642"/>
      <c r="DZ30" s="642"/>
      <c r="EA30" s="642"/>
      <c r="EB30" s="642"/>
      <c r="EC30" s="643"/>
    </row>
    <row r="31" spans="2:133" ht="11.25" customHeight="1" x14ac:dyDescent="0.15">
      <c r="B31" s="623" t="s">
        <v>309</v>
      </c>
      <c r="C31" s="624"/>
      <c r="D31" s="624"/>
      <c r="E31" s="624"/>
      <c r="F31" s="624"/>
      <c r="G31" s="624"/>
      <c r="H31" s="624"/>
      <c r="I31" s="624"/>
      <c r="J31" s="624"/>
      <c r="K31" s="624"/>
      <c r="L31" s="624"/>
      <c r="M31" s="624"/>
      <c r="N31" s="624"/>
      <c r="O31" s="624"/>
      <c r="P31" s="624"/>
      <c r="Q31" s="625"/>
      <c r="R31" s="610" t="s">
        <v>138</v>
      </c>
      <c r="S31" s="611"/>
      <c r="T31" s="611"/>
      <c r="U31" s="611"/>
      <c r="V31" s="611"/>
      <c r="W31" s="611"/>
      <c r="X31" s="611"/>
      <c r="Y31" s="612"/>
      <c r="Z31" s="613" t="s">
        <v>244</v>
      </c>
      <c r="AA31" s="613"/>
      <c r="AB31" s="613"/>
      <c r="AC31" s="613"/>
      <c r="AD31" s="614" t="s">
        <v>138</v>
      </c>
      <c r="AE31" s="614"/>
      <c r="AF31" s="614"/>
      <c r="AG31" s="614"/>
      <c r="AH31" s="614"/>
      <c r="AI31" s="614"/>
      <c r="AJ31" s="614"/>
      <c r="AK31" s="614"/>
      <c r="AL31" s="615" t="s">
        <v>147</v>
      </c>
      <c r="AM31" s="616"/>
      <c r="AN31" s="616"/>
      <c r="AO31" s="617"/>
      <c r="AP31" s="658" t="s">
        <v>310</v>
      </c>
      <c r="AQ31" s="659"/>
      <c r="AR31" s="659"/>
      <c r="AS31" s="659"/>
      <c r="AT31" s="664" t="s">
        <v>311</v>
      </c>
      <c r="AU31" s="212"/>
      <c r="AV31" s="212"/>
      <c r="AW31" s="212"/>
      <c r="AX31" s="596" t="s">
        <v>188</v>
      </c>
      <c r="AY31" s="597"/>
      <c r="AZ31" s="597"/>
      <c r="BA31" s="597"/>
      <c r="BB31" s="597"/>
      <c r="BC31" s="597"/>
      <c r="BD31" s="597"/>
      <c r="BE31" s="597"/>
      <c r="BF31" s="598"/>
      <c r="BG31" s="657">
        <v>99.1</v>
      </c>
      <c r="BH31" s="654"/>
      <c r="BI31" s="654"/>
      <c r="BJ31" s="654"/>
      <c r="BK31" s="654"/>
      <c r="BL31" s="654"/>
      <c r="BM31" s="605">
        <v>97.4</v>
      </c>
      <c r="BN31" s="654"/>
      <c r="BO31" s="654"/>
      <c r="BP31" s="654"/>
      <c r="BQ31" s="655"/>
      <c r="BR31" s="657">
        <v>98.9</v>
      </c>
      <c r="BS31" s="654"/>
      <c r="BT31" s="654"/>
      <c r="BU31" s="654"/>
      <c r="BV31" s="654"/>
      <c r="BW31" s="654"/>
      <c r="BX31" s="605">
        <v>97.1</v>
      </c>
      <c r="BY31" s="654"/>
      <c r="BZ31" s="654"/>
      <c r="CA31" s="654"/>
      <c r="CB31" s="655"/>
      <c r="CD31" s="650"/>
      <c r="CE31" s="651"/>
      <c r="CF31" s="607" t="s">
        <v>312</v>
      </c>
      <c r="CG31" s="608"/>
      <c r="CH31" s="608"/>
      <c r="CI31" s="608"/>
      <c r="CJ31" s="608"/>
      <c r="CK31" s="608"/>
      <c r="CL31" s="608"/>
      <c r="CM31" s="608"/>
      <c r="CN31" s="608"/>
      <c r="CO31" s="608"/>
      <c r="CP31" s="608"/>
      <c r="CQ31" s="609"/>
      <c r="CR31" s="610">
        <v>41647</v>
      </c>
      <c r="CS31" s="640"/>
      <c r="CT31" s="640"/>
      <c r="CU31" s="640"/>
      <c r="CV31" s="640"/>
      <c r="CW31" s="640"/>
      <c r="CX31" s="640"/>
      <c r="CY31" s="641"/>
      <c r="CZ31" s="615">
        <v>0.4</v>
      </c>
      <c r="DA31" s="642"/>
      <c r="DB31" s="642"/>
      <c r="DC31" s="645"/>
      <c r="DD31" s="619">
        <v>17661</v>
      </c>
      <c r="DE31" s="640"/>
      <c r="DF31" s="640"/>
      <c r="DG31" s="640"/>
      <c r="DH31" s="640"/>
      <c r="DI31" s="640"/>
      <c r="DJ31" s="640"/>
      <c r="DK31" s="641"/>
      <c r="DL31" s="619">
        <v>17660</v>
      </c>
      <c r="DM31" s="640"/>
      <c r="DN31" s="640"/>
      <c r="DO31" s="640"/>
      <c r="DP31" s="640"/>
      <c r="DQ31" s="640"/>
      <c r="DR31" s="640"/>
      <c r="DS31" s="640"/>
      <c r="DT31" s="640"/>
      <c r="DU31" s="640"/>
      <c r="DV31" s="641"/>
      <c r="DW31" s="615">
        <v>0.4</v>
      </c>
      <c r="DX31" s="642"/>
      <c r="DY31" s="642"/>
      <c r="DZ31" s="642"/>
      <c r="EA31" s="642"/>
      <c r="EB31" s="642"/>
      <c r="EC31" s="643"/>
    </row>
    <row r="32" spans="2:133" ht="11.25" customHeight="1" x14ac:dyDescent="0.15">
      <c r="B32" s="607" t="s">
        <v>313</v>
      </c>
      <c r="C32" s="608"/>
      <c r="D32" s="608"/>
      <c r="E32" s="608"/>
      <c r="F32" s="608"/>
      <c r="G32" s="608"/>
      <c r="H32" s="608"/>
      <c r="I32" s="608"/>
      <c r="J32" s="608"/>
      <c r="K32" s="608"/>
      <c r="L32" s="608"/>
      <c r="M32" s="608"/>
      <c r="N32" s="608"/>
      <c r="O32" s="608"/>
      <c r="P32" s="608"/>
      <c r="Q32" s="609"/>
      <c r="R32" s="610">
        <v>624028</v>
      </c>
      <c r="S32" s="611"/>
      <c r="T32" s="611"/>
      <c r="U32" s="611"/>
      <c r="V32" s="611"/>
      <c r="W32" s="611"/>
      <c r="X32" s="611"/>
      <c r="Y32" s="612"/>
      <c r="Z32" s="613">
        <v>5</v>
      </c>
      <c r="AA32" s="613"/>
      <c r="AB32" s="613"/>
      <c r="AC32" s="613"/>
      <c r="AD32" s="614" t="s">
        <v>138</v>
      </c>
      <c r="AE32" s="614"/>
      <c r="AF32" s="614"/>
      <c r="AG32" s="614"/>
      <c r="AH32" s="614"/>
      <c r="AI32" s="614"/>
      <c r="AJ32" s="614"/>
      <c r="AK32" s="614"/>
      <c r="AL32" s="615" t="s">
        <v>138</v>
      </c>
      <c r="AM32" s="616"/>
      <c r="AN32" s="616"/>
      <c r="AO32" s="617"/>
      <c r="AP32" s="660"/>
      <c r="AQ32" s="661"/>
      <c r="AR32" s="661"/>
      <c r="AS32" s="661"/>
      <c r="AT32" s="665"/>
      <c r="AU32" s="208" t="s">
        <v>314</v>
      </c>
      <c r="AX32" s="607" t="s">
        <v>315</v>
      </c>
      <c r="AY32" s="608"/>
      <c r="AZ32" s="608"/>
      <c r="BA32" s="608"/>
      <c r="BB32" s="608"/>
      <c r="BC32" s="608"/>
      <c r="BD32" s="608"/>
      <c r="BE32" s="608"/>
      <c r="BF32" s="609"/>
      <c r="BG32" s="667">
        <v>98.7</v>
      </c>
      <c r="BH32" s="640"/>
      <c r="BI32" s="640"/>
      <c r="BJ32" s="640"/>
      <c r="BK32" s="640"/>
      <c r="BL32" s="640"/>
      <c r="BM32" s="616">
        <v>96.5</v>
      </c>
      <c r="BN32" s="640"/>
      <c r="BO32" s="640"/>
      <c r="BP32" s="640"/>
      <c r="BQ32" s="656"/>
      <c r="BR32" s="667">
        <v>98.8</v>
      </c>
      <c r="BS32" s="640"/>
      <c r="BT32" s="640"/>
      <c r="BU32" s="640"/>
      <c r="BV32" s="640"/>
      <c r="BW32" s="640"/>
      <c r="BX32" s="616">
        <v>96.2</v>
      </c>
      <c r="BY32" s="640"/>
      <c r="BZ32" s="640"/>
      <c r="CA32" s="640"/>
      <c r="CB32" s="656"/>
      <c r="CD32" s="652"/>
      <c r="CE32" s="653"/>
      <c r="CF32" s="607" t="s">
        <v>316</v>
      </c>
      <c r="CG32" s="608"/>
      <c r="CH32" s="608"/>
      <c r="CI32" s="608"/>
      <c r="CJ32" s="608"/>
      <c r="CK32" s="608"/>
      <c r="CL32" s="608"/>
      <c r="CM32" s="608"/>
      <c r="CN32" s="608"/>
      <c r="CO32" s="608"/>
      <c r="CP32" s="608"/>
      <c r="CQ32" s="609"/>
      <c r="CR32" s="610" t="s">
        <v>244</v>
      </c>
      <c r="CS32" s="611"/>
      <c r="CT32" s="611"/>
      <c r="CU32" s="611"/>
      <c r="CV32" s="611"/>
      <c r="CW32" s="611"/>
      <c r="CX32" s="611"/>
      <c r="CY32" s="612"/>
      <c r="CZ32" s="615" t="s">
        <v>138</v>
      </c>
      <c r="DA32" s="642"/>
      <c r="DB32" s="642"/>
      <c r="DC32" s="645"/>
      <c r="DD32" s="619" t="s">
        <v>244</v>
      </c>
      <c r="DE32" s="611"/>
      <c r="DF32" s="611"/>
      <c r="DG32" s="611"/>
      <c r="DH32" s="611"/>
      <c r="DI32" s="611"/>
      <c r="DJ32" s="611"/>
      <c r="DK32" s="612"/>
      <c r="DL32" s="619" t="s">
        <v>138</v>
      </c>
      <c r="DM32" s="611"/>
      <c r="DN32" s="611"/>
      <c r="DO32" s="611"/>
      <c r="DP32" s="611"/>
      <c r="DQ32" s="611"/>
      <c r="DR32" s="611"/>
      <c r="DS32" s="611"/>
      <c r="DT32" s="611"/>
      <c r="DU32" s="611"/>
      <c r="DV32" s="612"/>
      <c r="DW32" s="615" t="s">
        <v>244</v>
      </c>
      <c r="DX32" s="642"/>
      <c r="DY32" s="642"/>
      <c r="DZ32" s="642"/>
      <c r="EA32" s="642"/>
      <c r="EB32" s="642"/>
      <c r="EC32" s="643"/>
    </row>
    <row r="33" spans="2:133" ht="11.25" customHeight="1" x14ac:dyDescent="0.15">
      <c r="B33" s="607" t="s">
        <v>317</v>
      </c>
      <c r="C33" s="608"/>
      <c r="D33" s="608"/>
      <c r="E33" s="608"/>
      <c r="F33" s="608"/>
      <c r="G33" s="608"/>
      <c r="H33" s="608"/>
      <c r="I33" s="608"/>
      <c r="J33" s="608"/>
      <c r="K33" s="608"/>
      <c r="L33" s="608"/>
      <c r="M33" s="608"/>
      <c r="N33" s="608"/>
      <c r="O33" s="608"/>
      <c r="P33" s="608"/>
      <c r="Q33" s="609"/>
      <c r="R33" s="610">
        <v>13915</v>
      </c>
      <c r="S33" s="611"/>
      <c r="T33" s="611"/>
      <c r="U33" s="611"/>
      <c r="V33" s="611"/>
      <c r="W33" s="611"/>
      <c r="X33" s="611"/>
      <c r="Y33" s="612"/>
      <c r="Z33" s="613">
        <v>0.1</v>
      </c>
      <c r="AA33" s="613"/>
      <c r="AB33" s="613"/>
      <c r="AC33" s="613"/>
      <c r="AD33" s="614" t="s">
        <v>244</v>
      </c>
      <c r="AE33" s="614"/>
      <c r="AF33" s="614"/>
      <c r="AG33" s="614"/>
      <c r="AH33" s="614"/>
      <c r="AI33" s="614"/>
      <c r="AJ33" s="614"/>
      <c r="AK33" s="614"/>
      <c r="AL33" s="615" t="s">
        <v>138</v>
      </c>
      <c r="AM33" s="616"/>
      <c r="AN33" s="616"/>
      <c r="AO33" s="617"/>
      <c r="AP33" s="662"/>
      <c r="AQ33" s="663"/>
      <c r="AR33" s="663"/>
      <c r="AS33" s="663"/>
      <c r="AT33" s="666"/>
      <c r="AU33" s="213"/>
      <c r="AV33" s="213"/>
      <c r="AW33" s="213"/>
      <c r="AX33" s="631" t="s">
        <v>318</v>
      </c>
      <c r="AY33" s="632"/>
      <c r="AZ33" s="632"/>
      <c r="BA33" s="632"/>
      <c r="BB33" s="632"/>
      <c r="BC33" s="632"/>
      <c r="BD33" s="632"/>
      <c r="BE33" s="632"/>
      <c r="BF33" s="633"/>
      <c r="BG33" s="668">
        <v>99.2</v>
      </c>
      <c r="BH33" s="669"/>
      <c r="BI33" s="669"/>
      <c r="BJ33" s="669"/>
      <c r="BK33" s="669"/>
      <c r="BL33" s="669"/>
      <c r="BM33" s="670">
        <v>97.7</v>
      </c>
      <c r="BN33" s="669"/>
      <c r="BO33" s="669"/>
      <c r="BP33" s="669"/>
      <c r="BQ33" s="671"/>
      <c r="BR33" s="668">
        <v>98.9</v>
      </c>
      <c r="BS33" s="669"/>
      <c r="BT33" s="669"/>
      <c r="BU33" s="669"/>
      <c r="BV33" s="669"/>
      <c r="BW33" s="669"/>
      <c r="BX33" s="670">
        <v>97.4</v>
      </c>
      <c r="BY33" s="669"/>
      <c r="BZ33" s="669"/>
      <c r="CA33" s="669"/>
      <c r="CB33" s="671"/>
      <c r="CD33" s="607" t="s">
        <v>319</v>
      </c>
      <c r="CE33" s="608"/>
      <c r="CF33" s="608"/>
      <c r="CG33" s="608"/>
      <c r="CH33" s="608"/>
      <c r="CI33" s="608"/>
      <c r="CJ33" s="608"/>
      <c r="CK33" s="608"/>
      <c r="CL33" s="608"/>
      <c r="CM33" s="608"/>
      <c r="CN33" s="608"/>
      <c r="CO33" s="608"/>
      <c r="CP33" s="608"/>
      <c r="CQ33" s="609"/>
      <c r="CR33" s="610">
        <v>5636037</v>
      </c>
      <c r="CS33" s="640"/>
      <c r="CT33" s="640"/>
      <c r="CU33" s="640"/>
      <c r="CV33" s="640"/>
      <c r="CW33" s="640"/>
      <c r="CX33" s="640"/>
      <c r="CY33" s="641"/>
      <c r="CZ33" s="615">
        <v>48.1</v>
      </c>
      <c r="DA33" s="642"/>
      <c r="DB33" s="642"/>
      <c r="DC33" s="645"/>
      <c r="DD33" s="619">
        <v>2954325</v>
      </c>
      <c r="DE33" s="640"/>
      <c r="DF33" s="640"/>
      <c r="DG33" s="640"/>
      <c r="DH33" s="640"/>
      <c r="DI33" s="640"/>
      <c r="DJ33" s="640"/>
      <c r="DK33" s="641"/>
      <c r="DL33" s="619">
        <v>2191453</v>
      </c>
      <c r="DM33" s="640"/>
      <c r="DN33" s="640"/>
      <c r="DO33" s="640"/>
      <c r="DP33" s="640"/>
      <c r="DQ33" s="640"/>
      <c r="DR33" s="640"/>
      <c r="DS33" s="640"/>
      <c r="DT33" s="640"/>
      <c r="DU33" s="640"/>
      <c r="DV33" s="641"/>
      <c r="DW33" s="615">
        <v>49.1</v>
      </c>
      <c r="DX33" s="642"/>
      <c r="DY33" s="642"/>
      <c r="DZ33" s="642"/>
      <c r="EA33" s="642"/>
      <c r="EB33" s="642"/>
      <c r="EC33" s="643"/>
    </row>
    <row r="34" spans="2:133" ht="11.25" customHeight="1" x14ac:dyDescent="0.15">
      <c r="B34" s="607" t="s">
        <v>320</v>
      </c>
      <c r="C34" s="608"/>
      <c r="D34" s="608"/>
      <c r="E34" s="608"/>
      <c r="F34" s="608"/>
      <c r="G34" s="608"/>
      <c r="H34" s="608"/>
      <c r="I34" s="608"/>
      <c r="J34" s="608"/>
      <c r="K34" s="608"/>
      <c r="L34" s="608"/>
      <c r="M34" s="608"/>
      <c r="N34" s="608"/>
      <c r="O34" s="608"/>
      <c r="P34" s="608"/>
      <c r="Q34" s="609"/>
      <c r="R34" s="610">
        <v>100413</v>
      </c>
      <c r="S34" s="611"/>
      <c r="T34" s="611"/>
      <c r="U34" s="611"/>
      <c r="V34" s="611"/>
      <c r="W34" s="611"/>
      <c r="X34" s="611"/>
      <c r="Y34" s="612"/>
      <c r="Z34" s="613">
        <v>0.8</v>
      </c>
      <c r="AA34" s="613"/>
      <c r="AB34" s="613"/>
      <c r="AC34" s="613"/>
      <c r="AD34" s="614" t="s">
        <v>244</v>
      </c>
      <c r="AE34" s="614"/>
      <c r="AF34" s="614"/>
      <c r="AG34" s="614"/>
      <c r="AH34" s="614"/>
      <c r="AI34" s="614"/>
      <c r="AJ34" s="614"/>
      <c r="AK34" s="614"/>
      <c r="AL34" s="615" t="s">
        <v>244</v>
      </c>
      <c r="AM34" s="616"/>
      <c r="AN34" s="616"/>
      <c r="AO34" s="617"/>
      <c r="AP34" s="214"/>
      <c r="AQ34" s="215"/>
      <c r="AS34" s="212"/>
      <c r="AT34" s="212"/>
      <c r="AU34" s="212"/>
      <c r="AV34" s="212"/>
      <c r="AW34" s="212"/>
      <c r="AX34" s="212"/>
      <c r="AY34" s="212"/>
      <c r="AZ34" s="212"/>
      <c r="BA34" s="212"/>
      <c r="BB34" s="212"/>
      <c r="BC34" s="212"/>
      <c r="BD34" s="212"/>
      <c r="BE34" s="212"/>
      <c r="BF34" s="212"/>
      <c r="BG34" s="215"/>
      <c r="BH34" s="215"/>
      <c r="BI34" s="215"/>
      <c r="BJ34" s="215"/>
      <c r="BK34" s="215"/>
      <c r="BL34" s="215"/>
      <c r="BM34" s="215"/>
      <c r="BN34" s="215"/>
      <c r="BO34" s="215"/>
      <c r="BP34" s="215"/>
      <c r="BQ34" s="215"/>
      <c r="BR34" s="215"/>
      <c r="BS34" s="215"/>
      <c r="BT34" s="215"/>
      <c r="BU34" s="215"/>
      <c r="BV34" s="215"/>
      <c r="BW34" s="215"/>
      <c r="BX34" s="215"/>
      <c r="BY34" s="215"/>
      <c r="BZ34" s="215"/>
      <c r="CA34" s="215"/>
      <c r="CB34" s="215"/>
      <c r="CD34" s="607" t="s">
        <v>321</v>
      </c>
      <c r="CE34" s="608"/>
      <c r="CF34" s="608"/>
      <c r="CG34" s="608"/>
      <c r="CH34" s="608"/>
      <c r="CI34" s="608"/>
      <c r="CJ34" s="608"/>
      <c r="CK34" s="608"/>
      <c r="CL34" s="608"/>
      <c r="CM34" s="608"/>
      <c r="CN34" s="608"/>
      <c r="CO34" s="608"/>
      <c r="CP34" s="608"/>
      <c r="CQ34" s="609"/>
      <c r="CR34" s="610">
        <v>1613571</v>
      </c>
      <c r="CS34" s="611"/>
      <c r="CT34" s="611"/>
      <c r="CU34" s="611"/>
      <c r="CV34" s="611"/>
      <c r="CW34" s="611"/>
      <c r="CX34" s="611"/>
      <c r="CY34" s="612"/>
      <c r="CZ34" s="615">
        <v>13.8</v>
      </c>
      <c r="DA34" s="642"/>
      <c r="DB34" s="642"/>
      <c r="DC34" s="645"/>
      <c r="DD34" s="619">
        <v>966202</v>
      </c>
      <c r="DE34" s="611"/>
      <c r="DF34" s="611"/>
      <c r="DG34" s="611"/>
      <c r="DH34" s="611"/>
      <c r="DI34" s="611"/>
      <c r="DJ34" s="611"/>
      <c r="DK34" s="612"/>
      <c r="DL34" s="619">
        <v>710150</v>
      </c>
      <c r="DM34" s="611"/>
      <c r="DN34" s="611"/>
      <c r="DO34" s="611"/>
      <c r="DP34" s="611"/>
      <c r="DQ34" s="611"/>
      <c r="DR34" s="611"/>
      <c r="DS34" s="611"/>
      <c r="DT34" s="611"/>
      <c r="DU34" s="611"/>
      <c r="DV34" s="612"/>
      <c r="DW34" s="615">
        <v>15.9</v>
      </c>
      <c r="DX34" s="642"/>
      <c r="DY34" s="642"/>
      <c r="DZ34" s="642"/>
      <c r="EA34" s="642"/>
      <c r="EB34" s="642"/>
      <c r="EC34" s="643"/>
    </row>
    <row r="35" spans="2:133" ht="11.25" customHeight="1" x14ac:dyDescent="0.15">
      <c r="B35" s="607" t="s">
        <v>322</v>
      </c>
      <c r="C35" s="608"/>
      <c r="D35" s="608"/>
      <c r="E35" s="608"/>
      <c r="F35" s="608"/>
      <c r="G35" s="608"/>
      <c r="H35" s="608"/>
      <c r="I35" s="608"/>
      <c r="J35" s="608"/>
      <c r="K35" s="608"/>
      <c r="L35" s="608"/>
      <c r="M35" s="608"/>
      <c r="N35" s="608"/>
      <c r="O35" s="608"/>
      <c r="P35" s="608"/>
      <c r="Q35" s="609"/>
      <c r="R35" s="610">
        <v>1905289</v>
      </c>
      <c r="S35" s="611"/>
      <c r="T35" s="611"/>
      <c r="U35" s="611"/>
      <c r="V35" s="611"/>
      <c r="W35" s="611"/>
      <c r="X35" s="611"/>
      <c r="Y35" s="612"/>
      <c r="Z35" s="613">
        <v>15.4</v>
      </c>
      <c r="AA35" s="613"/>
      <c r="AB35" s="613"/>
      <c r="AC35" s="613"/>
      <c r="AD35" s="614" t="s">
        <v>244</v>
      </c>
      <c r="AE35" s="614"/>
      <c r="AF35" s="614"/>
      <c r="AG35" s="614"/>
      <c r="AH35" s="614"/>
      <c r="AI35" s="614"/>
      <c r="AJ35" s="614"/>
      <c r="AK35" s="614"/>
      <c r="AL35" s="615" t="s">
        <v>244</v>
      </c>
      <c r="AM35" s="616"/>
      <c r="AN35" s="616"/>
      <c r="AO35" s="617"/>
      <c r="AP35" s="216"/>
      <c r="AQ35" s="592" t="s">
        <v>323</v>
      </c>
      <c r="AR35" s="593"/>
      <c r="AS35" s="593"/>
      <c r="AT35" s="593"/>
      <c r="AU35" s="593"/>
      <c r="AV35" s="593"/>
      <c r="AW35" s="593"/>
      <c r="AX35" s="593"/>
      <c r="AY35" s="593"/>
      <c r="AZ35" s="593"/>
      <c r="BA35" s="593"/>
      <c r="BB35" s="593"/>
      <c r="BC35" s="593"/>
      <c r="BD35" s="593"/>
      <c r="BE35" s="593"/>
      <c r="BF35" s="594"/>
      <c r="BG35" s="592" t="s">
        <v>324</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325</v>
      </c>
      <c r="CE35" s="608"/>
      <c r="CF35" s="608"/>
      <c r="CG35" s="608"/>
      <c r="CH35" s="608"/>
      <c r="CI35" s="608"/>
      <c r="CJ35" s="608"/>
      <c r="CK35" s="608"/>
      <c r="CL35" s="608"/>
      <c r="CM35" s="608"/>
      <c r="CN35" s="608"/>
      <c r="CO35" s="608"/>
      <c r="CP35" s="608"/>
      <c r="CQ35" s="609"/>
      <c r="CR35" s="610">
        <v>176196</v>
      </c>
      <c r="CS35" s="640"/>
      <c r="CT35" s="640"/>
      <c r="CU35" s="640"/>
      <c r="CV35" s="640"/>
      <c r="CW35" s="640"/>
      <c r="CX35" s="640"/>
      <c r="CY35" s="641"/>
      <c r="CZ35" s="615">
        <v>1.5</v>
      </c>
      <c r="DA35" s="642"/>
      <c r="DB35" s="642"/>
      <c r="DC35" s="645"/>
      <c r="DD35" s="619">
        <v>136739</v>
      </c>
      <c r="DE35" s="640"/>
      <c r="DF35" s="640"/>
      <c r="DG35" s="640"/>
      <c r="DH35" s="640"/>
      <c r="DI35" s="640"/>
      <c r="DJ35" s="640"/>
      <c r="DK35" s="641"/>
      <c r="DL35" s="619">
        <v>136662</v>
      </c>
      <c r="DM35" s="640"/>
      <c r="DN35" s="640"/>
      <c r="DO35" s="640"/>
      <c r="DP35" s="640"/>
      <c r="DQ35" s="640"/>
      <c r="DR35" s="640"/>
      <c r="DS35" s="640"/>
      <c r="DT35" s="640"/>
      <c r="DU35" s="640"/>
      <c r="DV35" s="641"/>
      <c r="DW35" s="615">
        <v>3.1</v>
      </c>
      <c r="DX35" s="642"/>
      <c r="DY35" s="642"/>
      <c r="DZ35" s="642"/>
      <c r="EA35" s="642"/>
      <c r="EB35" s="642"/>
      <c r="EC35" s="643"/>
    </row>
    <row r="36" spans="2:133" ht="11.25" customHeight="1" x14ac:dyDescent="0.15">
      <c r="B36" s="607" t="s">
        <v>326</v>
      </c>
      <c r="C36" s="608"/>
      <c r="D36" s="608"/>
      <c r="E36" s="608"/>
      <c r="F36" s="608"/>
      <c r="G36" s="608"/>
      <c r="H36" s="608"/>
      <c r="I36" s="608"/>
      <c r="J36" s="608"/>
      <c r="K36" s="608"/>
      <c r="L36" s="608"/>
      <c r="M36" s="608"/>
      <c r="N36" s="608"/>
      <c r="O36" s="608"/>
      <c r="P36" s="608"/>
      <c r="Q36" s="609"/>
      <c r="R36" s="610">
        <v>1558890</v>
      </c>
      <c r="S36" s="611"/>
      <c r="T36" s="611"/>
      <c r="U36" s="611"/>
      <c r="V36" s="611"/>
      <c r="W36" s="611"/>
      <c r="X36" s="611"/>
      <c r="Y36" s="612"/>
      <c r="Z36" s="613">
        <v>12.6</v>
      </c>
      <c r="AA36" s="613"/>
      <c r="AB36" s="613"/>
      <c r="AC36" s="613"/>
      <c r="AD36" s="614" t="s">
        <v>138</v>
      </c>
      <c r="AE36" s="614"/>
      <c r="AF36" s="614"/>
      <c r="AG36" s="614"/>
      <c r="AH36" s="614"/>
      <c r="AI36" s="614"/>
      <c r="AJ36" s="614"/>
      <c r="AK36" s="614"/>
      <c r="AL36" s="615" t="s">
        <v>138</v>
      </c>
      <c r="AM36" s="616"/>
      <c r="AN36" s="616"/>
      <c r="AO36" s="617"/>
      <c r="AP36" s="216"/>
      <c r="AQ36" s="672" t="s">
        <v>327</v>
      </c>
      <c r="AR36" s="673"/>
      <c r="AS36" s="673"/>
      <c r="AT36" s="673"/>
      <c r="AU36" s="673"/>
      <c r="AV36" s="673"/>
      <c r="AW36" s="673"/>
      <c r="AX36" s="673"/>
      <c r="AY36" s="674"/>
      <c r="AZ36" s="599">
        <v>929522</v>
      </c>
      <c r="BA36" s="600"/>
      <c r="BB36" s="600"/>
      <c r="BC36" s="600"/>
      <c r="BD36" s="600"/>
      <c r="BE36" s="600"/>
      <c r="BF36" s="675"/>
      <c r="BG36" s="596" t="s">
        <v>328</v>
      </c>
      <c r="BH36" s="597"/>
      <c r="BI36" s="597"/>
      <c r="BJ36" s="597"/>
      <c r="BK36" s="597"/>
      <c r="BL36" s="597"/>
      <c r="BM36" s="597"/>
      <c r="BN36" s="597"/>
      <c r="BO36" s="597"/>
      <c r="BP36" s="597"/>
      <c r="BQ36" s="597"/>
      <c r="BR36" s="597"/>
      <c r="BS36" s="597"/>
      <c r="BT36" s="597"/>
      <c r="BU36" s="598"/>
      <c r="BV36" s="599">
        <v>21867</v>
      </c>
      <c r="BW36" s="600"/>
      <c r="BX36" s="600"/>
      <c r="BY36" s="600"/>
      <c r="BZ36" s="600"/>
      <c r="CA36" s="600"/>
      <c r="CB36" s="675"/>
      <c r="CD36" s="607" t="s">
        <v>329</v>
      </c>
      <c r="CE36" s="608"/>
      <c r="CF36" s="608"/>
      <c r="CG36" s="608"/>
      <c r="CH36" s="608"/>
      <c r="CI36" s="608"/>
      <c r="CJ36" s="608"/>
      <c r="CK36" s="608"/>
      <c r="CL36" s="608"/>
      <c r="CM36" s="608"/>
      <c r="CN36" s="608"/>
      <c r="CO36" s="608"/>
      <c r="CP36" s="608"/>
      <c r="CQ36" s="609"/>
      <c r="CR36" s="610">
        <v>2555688</v>
      </c>
      <c r="CS36" s="611"/>
      <c r="CT36" s="611"/>
      <c r="CU36" s="611"/>
      <c r="CV36" s="611"/>
      <c r="CW36" s="611"/>
      <c r="CX36" s="611"/>
      <c r="CY36" s="612"/>
      <c r="CZ36" s="615">
        <v>21.8</v>
      </c>
      <c r="DA36" s="642"/>
      <c r="DB36" s="642"/>
      <c r="DC36" s="645"/>
      <c r="DD36" s="619">
        <v>1262690</v>
      </c>
      <c r="DE36" s="611"/>
      <c r="DF36" s="611"/>
      <c r="DG36" s="611"/>
      <c r="DH36" s="611"/>
      <c r="DI36" s="611"/>
      <c r="DJ36" s="611"/>
      <c r="DK36" s="612"/>
      <c r="DL36" s="619">
        <v>847706</v>
      </c>
      <c r="DM36" s="611"/>
      <c r="DN36" s="611"/>
      <c r="DO36" s="611"/>
      <c r="DP36" s="611"/>
      <c r="DQ36" s="611"/>
      <c r="DR36" s="611"/>
      <c r="DS36" s="611"/>
      <c r="DT36" s="611"/>
      <c r="DU36" s="611"/>
      <c r="DV36" s="612"/>
      <c r="DW36" s="615">
        <v>19</v>
      </c>
      <c r="DX36" s="642"/>
      <c r="DY36" s="642"/>
      <c r="DZ36" s="642"/>
      <c r="EA36" s="642"/>
      <c r="EB36" s="642"/>
      <c r="EC36" s="643"/>
    </row>
    <row r="37" spans="2:133" ht="11.25" customHeight="1" x14ac:dyDescent="0.15">
      <c r="B37" s="607" t="s">
        <v>330</v>
      </c>
      <c r="C37" s="608"/>
      <c r="D37" s="608"/>
      <c r="E37" s="608"/>
      <c r="F37" s="608"/>
      <c r="G37" s="608"/>
      <c r="H37" s="608"/>
      <c r="I37" s="608"/>
      <c r="J37" s="608"/>
      <c r="K37" s="608"/>
      <c r="L37" s="608"/>
      <c r="M37" s="608"/>
      <c r="N37" s="608"/>
      <c r="O37" s="608"/>
      <c r="P37" s="608"/>
      <c r="Q37" s="609"/>
      <c r="R37" s="610">
        <v>194025</v>
      </c>
      <c r="S37" s="611"/>
      <c r="T37" s="611"/>
      <c r="U37" s="611"/>
      <c r="V37" s="611"/>
      <c r="W37" s="611"/>
      <c r="X37" s="611"/>
      <c r="Y37" s="612"/>
      <c r="Z37" s="613">
        <v>1.6</v>
      </c>
      <c r="AA37" s="613"/>
      <c r="AB37" s="613"/>
      <c r="AC37" s="613"/>
      <c r="AD37" s="614">
        <v>4597</v>
      </c>
      <c r="AE37" s="614"/>
      <c r="AF37" s="614"/>
      <c r="AG37" s="614"/>
      <c r="AH37" s="614"/>
      <c r="AI37" s="614"/>
      <c r="AJ37" s="614"/>
      <c r="AK37" s="614"/>
      <c r="AL37" s="615">
        <v>0.1</v>
      </c>
      <c r="AM37" s="616"/>
      <c r="AN37" s="616"/>
      <c r="AO37" s="617"/>
      <c r="AQ37" s="676" t="s">
        <v>331</v>
      </c>
      <c r="AR37" s="677"/>
      <c r="AS37" s="677"/>
      <c r="AT37" s="677"/>
      <c r="AU37" s="677"/>
      <c r="AV37" s="677"/>
      <c r="AW37" s="677"/>
      <c r="AX37" s="677"/>
      <c r="AY37" s="678"/>
      <c r="AZ37" s="610">
        <v>292225</v>
      </c>
      <c r="BA37" s="611"/>
      <c r="BB37" s="611"/>
      <c r="BC37" s="611"/>
      <c r="BD37" s="640"/>
      <c r="BE37" s="640"/>
      <c r="BF37" s="656"/>
      <c r="BG37" s="607" t="s">
        <v>332</v>
      </c>
      <c r="BH37" s="608"/>
      <c r="BI37" s="608"/>
      <c r="BJ37" s="608"/>
      <c r="BK37" s="608"/>
      <c r="BL37" s="608"/>
      <c r="BM37" s="608"/>
      <c r="BN37" s="608"/>
      <c r="BO37" s="608"/>
      <c r="BP37" s="608"/>
      <c r="BQ37" s="608"/>
      <c r="BR37" s="608"/>
      <c r="BS37" s="608"/>
      <c r="BT37" s="608"/>
      <c r="BU37" s="609"/>
      <c r="BV37" s="610">
        <v>3229</v>
      </c>
      <c r="BW37" s="611"/>
      <c r="BX37" s="611"/>
      <c r="BY37" s="611"/>
      <c r="BZ37" s="611"/>
      <c r="CA37" s="611"/>
      <c r="CB37" s="620"/>
      <c r="CD37" s="607" t="s">
        <v>333</v>
      </c>
      <c r="CE37" s="608"/>
      <c r="CF37" s="608"/>
      <c r="CG37" s="608"/>
      <c r="CH37" s="608"/>
      <c r="CI37" s="608"/>
      <c r="CJ37" s="608"/>
      <c r="CK37" s="608"/>
      <c r="CL37" s="608"/>
      <c r="CM37" s="608"/>
      <c r="CN37" s="608"/>
      <c r="CO37" s="608"/>
      <c r="CP37" s="608"/>
      <c r="CQ37" s="609"/>
      <c r="CR37" s="610">
        <v>439818</v>
      </c>
      <c r="CS37" s="640"/>
      <c r="CT37" s="640"/>
      <c r="CU37" s="640"/>
      <c r="CV37" s="640"/>
      <c r="CW37" s="640"/>
      <c r="CX37" s="640"/>
      <c r="CY37" s="641"/>
      <c r="CZ37" s="615">
        <v>3.8</v>
      </c>
      <c r="DA37" s="642"/>
      <c r="DB37" s="642"/>
      <c r="DC37" s="645"/>
      <c r="DD37" s="619">
        <v>439397</v>
      </c>
      <c r="DE37" s="640"/>
      <c r="DF37" s="640"/>
      <c r="DG37" s="640"/>
      <c r="DH37" s="640"/>
      <c r="DI37" s="640"/>
      <c r="DJ37" s="640"/>
      <c r="DK37" s="641"/>
      <c r="DL37" s="619">
        <v>439397</v>
      </c>
      <c r="DM37" s="640"/>
      <c r="DN37" s="640"/>
      <c r="DO37" s="640"/>
      <c r="DP37" s="640"/>
      <c r="DQ37" s="640"/>
      <c r="DR37" s="640"/>
      <c r="DS37" s="640"/>
      <c r="DT37" s="640"/>
      <c r="DU37" s="640"/>
      <c r="DV37" s="641"/>
      <c r="DW37" s="615">
        <v>9.9</v>
      </c>
      <c r="DX37" s="642"/>
      <c r="DY37" s="642"/>
      <c r="DZ37" s="642"/>
      <c r="EA37" s="642"/>
      <c r="EB37" s="642"/>
      <c r="EC37" s="643"/>
    </row>
    <row r="38" spans="2:133" ht="11.25" customHeight="1" x14ac:dyDescent="0.15">
      <c r="B38" s="607" t="s">
        <v>334</v>
      </c>
      <c r="C38" s="608"/>
      <c r="D38" s="608"/>
      <c r="E38" s="608"/>
      <c r="F38" s="608"/>
      <c r="G38" s="608"/>
      <c r="H38" s="608"/>
      <c r="I38" s="608"/>
      <c r="J38" s="608"/>
      <c r="K38" s="608"/>
      <c r="L38" s="608"/>
      <c r="M38" s="608"/>
      <c r="N38" s="608"/>
      <c r="O38" s="608"/>
      <c r="P38" s="608"/>
      <c r="Q38" s="609"/>
      <c r="R38" s="610">
        <v>1026375</v>
      </c>
      <c r="S38" s="611"/>
      <c r="T38" s="611"/>
      <c r="U38" s="611"/>
      <c r="V38" s="611"/>
      <c r="W38" s="611"/>
      <c r="X38" s="611"/>
      <c r="Y38" s="612"/>
      <c r="Z38" s="613">
        <v>8.3000000000000007</v>
      </c>
      <c r="AA38" s="613"/>
      <c r="AB38" s="613"/>
      <c r="AC38" s="613"/>
      <c r="AD38" s="614" t="s">
        <v>138</v>
      </c>
      <c r="AE38" s="614"/>
      <c r="AF38" s="614"/>
      <c r="AG38" s="614"/>
      <c r="AH38" s="614"/>
      <c r="AI38" s="614"/>
      <c r="AJ38" s="614"/>
      <c r="AK38" s="614"/>
      <c r="AL38" s="615" t="s">
        <v>138</v>
      </c>
      <c r="AM38" s="616"/>
      <c r="AN38" s="616"/>
      <c r="AO38" s="617"/>
      <c r="AQ38" s="676" t="s">
        <v>335</v>
      </c>
      <c r="AR38" s="677"/>
      <c r="AS38" s="677"/>
      <c r="AT38" s="677"/>
      <c r="AU38" s="677"/>
      <c r="AV38" s="677"/>
      <c r="AW38" s="677"/>
      <c r="AX38" s="677"/>
      <c r="AY38" s="678"/>
      <c r="AZ38" s="610">
        <v>13872</v>
      </c>
      <c r="BA38" s="611"/>
      <c r="BB38" s="611"/>
      <c r="BC38" s="611"/>
      <c r="BD38" s="640"/>
      <c r="BE38" s="640"/>
      <c r="BF38" s="656"/>
      <c r="BG38" s="607" t="s">
        <v>336</v>
      </c>
      <c r="BH38" s="608"/>
      <c r="BI38" s="608"/>
      <c r="BJ38" s="608"/>
      <c r="BK38" s="608"/>
      <c r="BL38" s="608"/>
      <c r="BM38" s="608"/>
      <c r="BN38" s="608"/>
      <c r="BO38" s="608"/>
      <c r="BP38" s="608"/>
      <c r="BQ38" s="608"/>
      <c r="BR38" s="608"/>
      <c r="BS38" s="608"/>
      <c r="BT38" s="608"/>
      <c r="BU38" s="609"/>
      <c r="BV38" s="610">
        <v>1873</v>
      </c>
      <c r="BW38" s="611"/>
      <c r="BX38" s="611"/>
      <c r="BY38" s="611"/>
      <c r="BZ38" s="611"/>
      <c r="CA38" s="611"/>
      <c r="CB38" s="620"/>
      <c r="CD38" s="607" t="s">
        <v>337</v>
      </c>
      <c r="CE38" s="608"/>
      <c r="CF38" s="608"/>
      <c r="CG38" s="608"/>
      <c r="CH38" s="608"/>
      <c r="CI38" s="608"/>
      <c r="CJ38" s="608"/>
      <c r="CK38" s="608"/>
      <c r="CL38" s="608"/>
      <c r="CM38" s="608"/>
      <c r="CN38" s="608"/>
      <c r="CO38" s="608"/>
      <c r="CP38" s="608"/>
      <c r="CQ38" s="609"/>
      <c r="CR38" s="610">
        <v>623425</v>
      </c>
      <c r="CS38" s="611"/>
      <c r="CT38" s="611"/>
      <c r="CU38" s="611"/>
      <c r="CV38" s="611"/>
      <c r="CW38" s="611"/>
      <c r="CX38" s="611"/>
      <c r="CY38" s="612"/>
      <c r="CZ38" s="615">
        <v>5.3</v>
      </c>
      <c r="DA38" s="642"/>
      <c r="DB38" s="642"/>
      <c r="DC38" s="645"/>
      <c r="DD38" s="619">
        <v>522753</v>
      </c>
      <c r="DE38" s="611"/>
      <c r="DF38" s="611"/>
      <c r="DG38" s="611"/>
      <c r="DH38" s="611"/>
      <c r="DI38" s="611"/>
      <c r="DJ38" s="611"/>
      <c r="DK38" s="612"/>
      <c r="DL38" s="619">
        <v>496935</v>
      </c>
      <c r="DM38" s="611"/>
      <c r="DN38" s="611"/>
      <c r="DO38" s="611"/>
      <c r="DP38" s="611"/>
      <c r="DQ38" s="611"/>
      <c r="DR38" s="611"/>
      <c r="DS38" s="611"/>
      <c r="DT38" s="611"/>
      <c r="DU38" s="611"/>
      <c r="DV38" s="612"/>
      <c r="DW38" s="615">
        <v>11.1</v>
      </c>
      <c r="DX38" s="642"/>
      <c r="DY38" s="642"/>
      <c r="DZ38" s="642"/>
      <c r="EA38" s="642"/>
      <c r="EB38" s="642"/>
      <c r="EC38" s="643"/>
    </row>
    <row r="39" spans="2:133" ht="11.25" customHeight="1" x14ac:dyDescent="0.15">
      <c r="B39" s="607" t="s">
        <v>338</v>
      </c>
      <c r="C39" s="608"/>
      <c r="D39" s="608"/>
      <c r="E39" s="608"/>
      <c r="F39" s="608"/>
      <c r="G39" s="608"/>
      <c r="H39" s="608"/>
      <c r="I39" s="608"/>
      <c r="J39" s="608"/>
      <c r="K39" s="608"/>
      <c r="L39" s="608"/>
      <c r="M39" s="608"/>
      <c r="N39" s="608"/>
      <c r="O39" s="608"/>
      <c r="P39" s="608"/>
      <c r="Q39" s="609"/>
      <c r="R39" s="610" t="s">
        <v>244</v>
      </c>
      <c r="S39" s="611"/>
      <c r="T39" s="611"/>
      <c r="U39" s="611"/>
      <c r="V39" s="611"/>
      <c r="W39" s="611"/>
      <c r="X39" s="611"/>
      <c r="Y39" s="612"/>
      <c r="Z39" s="613" t="s">
        <v>244</v>
      </c>
      <c r="AA39" s="613"/>
      <c r="AB39" s="613"/>
      <c r="AC39" s="613"/>
      <c r="AD39" s="614" t="s">
        <v>244</v>
      </c>
      <c r="AE39" s="614"/>
      <c r="AF39" s="614"/>
      <c r="AG39" s="614"/>
      <c r="AH39" s="614"/>
      <c r="AI39" s="614"/>
      <c r="AJ39" s="614"/>
      <c r="AK39" s="614"/>
      <c r="AL39" s="615" t="s">
        <v>244</v>
      </c>
      <c r="AM39" s="616"/>
      <c r="AN39" s="616"/>
      <c r="AO39" s="617"/>
      <c r="AQ39" s="676" t="s">
        <v>339</v>
      </c>
      <c r="AR39" s="677"/>
      <c r="AS39" s="677"/>
      <c r="AT39" s="677"/>
      <c r="AU39" s="677"/>
      <c r="AV39" s="677"/>
      <c r="AW39" s="677"/>
      <c r="AX39" s="677"/>
      <c r="AY39" s="678"/>
      <c r="AZ39" s="610" t="s">
        <v>244</v>
      </c>
      <c r="BA39" s="611"/>
      <c r="BB39" s="611"/>
      <c r="BC39" s="611"/>
      <c r="BD39" s="640"/>
      <c r="BE39" s="640"/>
      <c r="BF39" s="656"/>
      <c r="BG39" s="607" t="s">
        <v>340</v>
      </c>
      <c r="BH39" s="608"/>
      <c r="BI39" s="608"/>
      <c r="BJ39" s="608"/>
      <c r="BK39" s="608"/>
      <c r="BL39" s="608"/>
      <c r="BM39" s="608"/>
      <c r="BN39" s="608"/>
      <c r="BO39" s="608"/>
      <c r="BP39" s="608"/>
      <c r="BQ39" s="608"/>
      <c r="BR39" s="608"/>
      <c r="BS39" s="608"/>
      <c r="BT39" s="608"/>
      <c r="BU39" s="609"/>
      <c r="BV39" s="610">
        <v>2872</v>
      </c>
      <c r="BW39" s="611"/>
      <c r="BX39" s="611"/>
      <c r="BY39" s="611"/>
      <c r="BZ39" s="611"/>
      <c r="CA39" s="611"/>
      <c r="CB39" s="620"/>
      <c r="CD39" s="607" t="s">
        <v>341</v>
      </c>
      <c r="CE39" s="608"/>
      <c r="CF39" s="608"/>
      <c r="CG39" s="608"/>
      <c r="CH39" s="608"/>
      <c r="CI39" s="608"/>
      <c r="CJ39" s="608"/>
      <c r="CK39" s="608"/>
      <c r="CL39" s="608"/>
      <c r="CM39" s="608"/>
      <c r="CN39" s="608"/>
      <c r="CO39" s="608"/>
      <c r="CP39" s="608"/>
      <c r="CQ39" s="609"/>
      <c r="CR39" s="610">
        <v>632157</v>
      </c>
      <c r="CS39" s="640"/>
      <c r="CT39" s="640"/>
      <c r="CU39" s="640"/>
      <c r="CV39" s="640"/>
      <c r="CW39" s="640"/>
      <c r="CX39" s="640"/>
      <c r="CY39" s="641"/>
      <c r="CZ39" s="615">
        <v>5.4</v>
      </c>
      <c r="DA39" s="642"/>
      <c r="DB39" s="642"/>
      <c r="DC39" s="645"/>
      <c r="DD39" s="619">
        <v>65941</v>
      </c>
      <c r="DE39" s="640"/>
      <c r="DF39" s="640"/>
      <c r="DG39" s="640"/>
      <c r="DH39" s="640"/>
      <c r="DI39" s="640"/>
      <c r="DJ39" s="640"/>
      <c r="DK39" s="641"/>
      <c r="DL39" s="619" t="s">
        <v>244</v>
      </c>
      <c r="DM39" s="640"/>
      <c r="DN39" s="640"/>
      <c r="DO39" s="640"/>
      <c r="DP39" s="640"/>
      <c r="DQ39" s="640"/>
      <c r="DR39" s="640"/>
      <c r="DS39" s="640"/>
      <c r="DT39" s="640"/>
      <c r="DU39" s="640"/>
      <c r="DV39" s="641"/>
      <c r="DW39" s="615" t="s">
        <v>138</v>
      </c>
      <c r="DX39" s="642"/>
      <c r="DY39" s="642"/>
      <c r="DZ39" s="642"/>
      <c r="EA39" s="642"/>
      <c r="EB39" s="642"/>
      <c r="EC39" s="643"/>
    </row>
    <row r="40" spans="2:133" ht="11.25" customHeight="1" x14ac:dyDescent="0.15">
      <c r="B40" s="607" t="s">
        <v>342</v>
      </c>
      <c r="C40" s="608"/>
      <c r="D40" s="608"/>
      <c r="E40" s="608"/>
      <c r="F40" s="608"/>
      <c r="G40" s="608"/>
      <c r="H40" s="608"/>
      <c r="I40" s="608"/>
      <c r="J40" s="608"/>
      <c r="K40" s="608"/>
      <c r="L40" s="608"/>
      <c r="M40" s="608"/>
      <c r="N40" s="608"/>
      <c r="O40" s="608"/>
      <c r="P40" s="608"/>
      <c r="Q40" s="609"/>
      <c r="R40" s="610">
        <v>56675</v>
      </c>
      <c r="S40" s="611"/>
      <c r="T40" s="611"/>
      <c r="U40" s="611"/>
      <c r="V40" s="611"/>
      <c r="W40" s="611"/>
      <c r="X40" s="611"/>
      <c r="Y40" s="612"/>
      <c r="Z40" s="613">
        <v>0.5</v>
      </c>
      <c r="AA40" s="613"/>
      <c r="AB40" s="613"/>
      <c r="AC40" s="613"/>
      <c r="AD40" s="614" t="s">
        <v>138</v>
      </c>
      <c r="AE40" s="614"/>
      <c r="AF40" s="614"/>
      <c r="AG40" s="614"/>
      <c r="AH40" s="614"/>
      <c r="AI40" s="614"/>
      <c r="AJ40" s="614"/>
      <c r="AK40" s="614"/>
      <c r="AL40" s="615" t="s">
        <v>147</v>
      </c>
      <c r="AM40" s="616"/>
      <c r="AN40" s="616"/>
      <c r="AO40" s="617"/>
      <c r="AQ40" s="676" t="s">
        <v>343</v>
      </c>
      <c r="AR40" s="677"/>
      <c r="AS40" s="677"/>
      <c r="AT40" s="677"/>
      <c r="AU40" s="677"/>
      <c r="AV40" s="677"/>
      <c r="AW40" s="677"/>
      <c r="AX40" s="677"/>
      <c r="AY40" s="678"/>
      <c r="AZ40" s="610" t="s">
        <v>138</v>
      </c>
      <c r="BA40" s="611"/>
      <c r="BB40" s="611"/>
      <c r="BC40" s="611"/>
      <c r="BD40" s="640"/>
      <c r="BE40" s="640"/>
      <c r="BF40" s="656"/>
      <c r="BG40" s="660" t="s">
        <v>344</v>
      </c>
      <c r="BH40" s="661"/>
      <c r="BI40" s="661"/>
      <c r="BJ40" s="661"/>
      <c r="BK40" s="661"/>
      <c r="BL40" s="217"/>
      <c r="BM40" s="608" t="s">
        <v>345</v>
      </c>
      <c r="BN40" s="608"/>
      <c r="BO40" s="608"/>
      <c r="BP40" s="608"/>
      <c r="BQ40" s="608"/>
      <c r="BR40" s="608"/>
      <c r="BS40" s="608"/>
      <c r="BT40" s="608"/>
      <c r="BU40" s="609"/>
      <c r="BV40" s="610">
        <v>82</v>
      </c>
      <c r="BW40" s="611"/>
      <c r="BX40" s="611"/>
      <c r="BY40" s="611"/>
      <c r="BZ40" s="611"/>
      <c r="CA40" s="611"/>
      <c r="CB40" s="620"/>
      <c r="CD40" s="607" t="s">
        <v>346</v>
      </c>
      <c r="CE40" s="608"/>
      <c r="CF40" s="608"/>
      <c r="CG40" s="608"/>
      <c r="CH40" s="608"/>
      <c r="CI40" s="608"/>
      <c r="CJ40" s="608"/>
      <c r="CK40" s="608"/>
      <c r="CL40" s="608"/>
      <c r="CM40" s="608"/>
      <c r="CN40" s="608"/>
      <c r="CO40" s="608"/>
      <c r="CP40" s="608"/>
      <c r="CQ40" s="609"/>
      <c r="CR40" s="610">
        <v>35000</v>
      </c>
      <c r="CS40" s="611"/>
      <c r="CT40" s="611"/>
      <c r="CU40" s="611"/>
      <c r="CV40" s="611"/>
      <c r="CW40" s="611"/>
      <c r="CX40" s="611"/>
      <c r="CY40" s="612"/>
      <c r="CZ40" s="615">
        <v>0.3</v>
      </c>
      <c r="DA40" s="642"/>
      <c r="DB40" s="642"/>
      <c r="DC40" s="645"/>
      <c r="DD40" s="619" t="s">
        <v>138</v>
      </c>
      <c r="DE40" s="611"/>
      <c r="DF40" s="611"/>
      <c r="DG40" s="611"/>
      <c r="DH40" s="611"/>
      <c r="DI40" s="611"/>
      <c r="DJ40" s="611"/>
      <c r="DK40" s="612"/>
      <c r="DL40" s="619" t="s">
        <v>244</v>
      </c>
      <c r="DM40" s="611"/>
      <c r="DN40" s="611"/>
      <c r="DO40" s="611"/>
      <c r="DP40" s="611"/>
      <c r="DQ40" s="611"/>
      <c r="DR40" s="611"/>
      <c r="DS40" s="611"/>
      <c r="DT40" s="611"/>
      <c r="DU40" s="611"/>
      <c r="DV40" s="612"/>
      <c r="DW40" s="615" t="s">
        <v>138</v>
      </c>
      <c r="DX40" s="642"/>
      <c r="DY40" s="642"/>
      <c r="DZ40" s="642"/>
      <c r="EA40" s="642"/>
      <c r="EB40" s="642"/>
      <c r="EC40" s="643"/>
    </row>
    <row r="41" spans="2:133" ht="11.25" customHeight="1" x14ac:dyDescent="0.15">
      <c r="B41" s="631" t="s">
        <v>347</v>
      </c>
      <c r="C41" s="632"/>
      <c r="D41" s="632"/>
      <c r="E41" s="632"/>
      <c r="F41" s="632"/>
      <c r="G41" s="632"/>
      <c r="H41" s="632"/>
      <c r="I41" s="632"/>
      <c r="J41" s="632"/>
      <c r="K41" s="632"/>
      <c r="L41" s="632"/>
      <c r="M41" s="632"/>
      <c r="N41" s="632"/>
      <c r="O41" s="632"/>
      <c r="P41" s="632"/>
      <c r="Q41" s="633"/>
      <c r="R41" s="685">
        <v>12381836</v>
      </c>
      <c r="S41" s="686"/>
      <c r="T41" s="686"/>
      <c r="U41" s="686"/>
      <c r="V41" s="686"/>
      <c r="W41" s="686"/>
      <c r="X41" s="686"/>
      <c r="Y41" s="687"/>
      <c r="Z41" s="688">
        <v>100</v>
      </c>
      <c r="AA41" s="688"/>
      <c r="AB41" s="688"/>
      <c r="AC41" s="688"/>
      <c r="AD41" s="689">
        <v>4403580</v>
      </c>
      <c r="AE41" s="689"/>
      <c r="AF41" s="689"/>
      <c r="AG41" s="689"/>
      <c r="AH41" s="689"/>
      <c r="AI41" s="689"/>
      <c r="AJ41" s="689"/>
      <c r="AK41" s="689"/>
      <c r="AL41" s="690">
        <v>100</v>
      </c>
      <c r="AM41" s="670"/>
      <c r="AN41" s="670"/>
      <c r="AO41" s="691"/>
      <c r="AQ41" s="676" t="s">
        <v>348</v>
      </c>
      <c r="AR41" s="677"/>
      <c r="AS41" s="677"/>
      <c r="AT41" s="677"/>
      <c r="AU41" s="677"/>
      <c r="AV41" s="677"/>
      <c r="AW41" s="677"/>
      <c r="AX41" s="677"/>
      <c r="AY41" s="678"/>
      <c r="AZ41" s="610">
        <v>135372</v>
      </c>
      <c r="BA41" s="611"/>
      <c r="BB41" s="611"/>
      <c r="BC41" s="611"/>
      <c r="BD41" s="640"/>
      <c r="BE41" s="640"/>
      <c r="BF41" s="656"/>
      <c r="BG41" s="660"/>
      <c r="BH41" s="661"/>
      <c r="BI41" s="661"/>
      <c r="BJ41" s="661"/>
      <c r="BK41" s="661"/>
      <c r="BL41" s="217"/>
      <c r="BM41" s="608" t="s">
        <v>349</v>
      </c>
      <c r="BN41" s="608"/>
      <c r="BO41" s="608"/>
      <c r="BP41" s="608"/>
      <c r="BQ41" s="608"/>
      <c r="BR41" s="608"/>
      <c r="BS41" s="608"/>
      <c r="BT41" s="608"/>
      <c r="BU41" s="609"/>
      <c r="BV41" s="610" t="s">
        <v>138</v>
      </c>
      <c r="BW41" s="611"/>
      <c r="BX41" s="611"/>
      <c r="BY41" s="611"/>
      <c r="BZ41" s="611"/>
      <c r="CA41" s="611"/>
      <c r="CB41" s="620"/>
      <c r="CD41" s="607" t="s">
        <v>350</v>
      </c>
      <c r="CE41" s="608"/>
      <c r="CF41" s="608"/>
      <c r="CG41" s="608"/>
      <c r="CH41" s="608"/>
      <c r="CI41" s="608"/>
      <c r="CJ41" s="608"/>
      <c r="CK41" s="608"/>
      <c r="CL41" s="608"/>
      <c r="CM41" s="608"/>
      <c r="CN41" s="608"/>
      <c r="CO41" s="608"/>
      <c r="CP41" s="608"/>
      <c r="CQ41" s="609"/>
      <c r="CR41" s="610" t="s">
        <v>138</v>
      </c>
      <c r="CS41" s="640"/>
      <c r="CT41" s="640"/>
      <c r="CU41" s="640"/>
      <c r="CV41" s="640"/>
      <c r="CW41" s="640"/>
      <c r="CX41" s="640"/>
      <c r="CY41" s="641"/>
      <c r="CZ41" s="615" t="s">
        <v>147</v>
      </c>
      <c r="DA41" s="642"/>
      <c r="DB41" s="642"/>
      <c r="DC41" s="645"/>
      <c r="DD41" s="619" t="s">
        <v>138</v>
      </c>
      <c r="DE41" s="640"/>
      <c r="DF41" s="640"/>
      <c r="DG41" s="640"/>
      <c r="DH41" s="640"/>
      <c r="DI41" s="640"/>
      <c r="DJ41" s="640"/>
      <c r="DK41" s="641"/>
      <c r="DL41" s="679"/>
      <c r="DM41" s="680"/>
      <c r="DN41" s="680"/>
      <c r="DO41" s="680"/>
      <c r="DP41" s="680"/>
      <c r="DQ41" s="680"/>
      <c r="DR41" s="680"/>
      <c r="DS41" s="680"/>
      <c r="DT41" s="680"/>
      <c r="DU41" s="680"/>
      <c r="DV41" s="681"/>
      <c r="DW41" s="682"/>
      <c r="DX41" s="683"/>
      <c r="DY41" s="683"/>
      <c r="DZ41" s="683"/>
      <c r="EA41" s="683"/>
      <c r="EB41" s="683"/>
      <c r="EC41" s="684"/>
    </row>
    <row r="42" spans="2:133" ht="11.25" customHeight="1" x14ac:dyDescent="0.15">
      <c r="AQ42" s="692" t="s">
        <v>351</v>
      </c>
      <c r="AR42" s="693"/>
      <c r="AS42" s="693"/>
      <c r="AT42" s="693"/>
      <c r="AU42" s="693"/>
      <c r="AV42" s="693"/>
      <c r="AW42" s="693"/>
      <c r="AX42" s="693"/>
      <c r="AY42" s="694"/>
      <c r="AZ42" s="685">
        <v>488053</v>
      </c>
      <c r="BA42" s="686"/>
      <c r="BB42" s="686"/>
      <c r="BC42" s="686"/>
      <c r="BD42" s="669"/>
      <c r="BE42" s="669"/>
      <c r="BF42" s="671"/>
      <c r="BG42" s="662"/>
      <c r="BH42" s="663"/>
      <c r="BI42" s="663"/>
      <c r="BJ42" s="663"/>
      <c r="BK42" s="663"/>
      <c r="BL42" s="218"/>
      <c r="BM42" s="632" t="s">
        <v>352</v>
      </c>
      <c r="BN42" s="632"/>
      <c r="BO42" s="632"/>
      <c r="BP42" s="632"/>
      <c r="BQ42" s="632"/>
      <c r="BR42" s="632"/>
      <c r="BS42" s="632"/>
      <c r="BT42" s="632"/>
      <c r="BU42" s="633"/>
      <c r="BV42" s="685">
        <v>407</v>
      </c>
      <c r="BW42" s="686"/>
      <c r="BX42" s="686"/>
      <c r="BY42" s="686"/>
      <c r="BZ42" s="686"/>
      <c r="CA42" s="686"/>
      <c r="CB42" s="695"/>
      <c r="CD42" s="607" t="s">
        <v>353</v>
      </c>
      <c r="CE42" s="608"/>
      <c r="CF42" s="608"/>
      <c r="CG42" s="608"/>
      <c r="CH42" s="608"/>
      <c r="CI42" s="608"/>
      <c r="CJ42" s="608"/>
      <c r="CK42" s="608"/>
      <c r="CL42" s="608"/>
      <c r="CM42" s="608"/>
      <c r="CN42" s="608"/>
      <c r="CO42" s="608"/>
      <c r="CP42" s="608"/>
      <c r="CQ42" s="609"/>
      <c r="CR42" s="610">
        <v>1858624</v>
      </c>
      <c r="CS42" s="640"/>
      <c r="CT42" s="640"/>
      <c r="CU42" s="640"/>
      <c r="CV42" s="640"/>
      <c r="CW42" s="640"/>
      <c r="CX42" s="640"/>
      <c r="CY42" s="641"/>
      <c r="CZ42" s="615">
        <v>15.9</v>
      </c>
      <c r="DA42" s="642"/>
      <c r="DB42" s="642"/>
      <c r="DC42" s="645"/>
      <c r="DD42" s="619">
        <v>325336</v>
      </c>
      <c r="DE42" s="640"/>
      <c r="DF42" s="640"/>
      <c r="DG42" s="640"/>
      <c r="DH42" s="640"/>
      <c r="DI42" s="640"/>
      <c r="DJ42" s="640"/>
      <c r="DK42" s="641"/>
      <c r="DL42" s="679"/>
      <c r="DM42" s="680"/>
      <c r="DN42" s="680"/>
      <c r="DO42" s="680"/>
      <c r="DP42" s="680"/>
      <c r="DQ42" s="680"/>
      <c r="DR42" s="680"/>
      <c r="DS42" s="680"/>
      <c r="DT42" s="680"/>
      <c r="DU42" s="680"/>
      <c r="DV42" s="681"/>
      <c r="DW42" s="682"/>
      <c r="DX42" s="683"/>
      <c r="DY42" s="683"/>
      <c r="DZ42" s="683"/>
      <c r="EA42" s="683"/>
      <c r="EB42" s="683"/>
      <c r="EC42" s="684"/>
    </row>
    <row r="43" spans="2:133" ht="11.25" customHeight="1" x14ac:dyDescent="0.15">
      <c r="B43" s="208" t="s">
        <v>354</v>
      </c>
      <c r="CD43" s="607" t="s">
        <v>355</v>
      </c>
      <c r="CE43" s="608"/>
      <c r="CF43" s="608"/>
      <c r="CG43" s="608"/>
      <c r="CH43" s="608"/>
      <c r="CI43" s="608"/>
      <c r="CJ43" s="608"/>
      <c r="CK43" s="608"/>
      <c r="CL43" s="608"/>
      <c r="CM43" s="608"/>
      <c r="CN43" s="608"/>
      <c r="CO43" s="608"/>
      <c r="CP43" s="608"/>
      <c r="CQ43" s="609"/>
      <c r="CR43" s="610">
        <v>62016</v>
      </c>
      <c r="CS43" s="640"/>
      <c r="CT43" s="640"/>
      <c r="CU43" s="640"/>
      <c r="CV43" s="640"/>
      <c r="CW43" s="640"/>
      <c r="CX43" s="640"/>
      <c r="CY43" s="641"/>
      <c r="CZ43" s="615">
        <v>0.5</v>
      </c>
      <c r="DA43" s="642"/>
      <c r="DB43" s="642"/>
      <c r="DC43" s="645"/>
      <c r="DD43" s="619">
        <v>62016</v>
      </c>
      <c r="DE43" s="640"/>
      <c r="DF43" s="640"/>
      <c r="DG43" s="640"/>
      <c r="DH43" s="640"/>
      <c r="DI43" s="640"/>
      <c r="DJ43" s="640"/>
      <c r="DK43" s="641"/>
      <c r="DL43" s="679"/>
      <c r="DM43" s="680"/>
      <c r="DN43" s="680"/>
      <c r="DO43" s="680"/>
      <c r="DP43" s="680"/>
      <c r="DQ43" s="680"/>
      <c r="DR43" s="680"/>
      <c r="DS43" s="680"/>
      <c r="DT43" s="680"/>
      <c r="DU43" s="680"/>
      <c r="DV43" s="681"/>
      <c r="DW43" s="682"/>
      <c r="DX43" s="683"/>
      <c r="DY43" s="683"/>
      <c r="DZ43" s="683"/>
      <c r="EA43" s="683"/>
      <c r="EB43" s="683"/>
      <c r="EC43" s="684"/>
    </row>
    <row r="44" spans="2:133" ht="11.25" customHeight="1" x14ac:dyDescent="0.15">
      <c r="B44" s="696" t="s">
        <v>356</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304</v>
      </c>
      <c r="CE44" s="649"/>
      <c r="CF44" s="607" t="s">
        <v>357</v>
      </c>
      <c r="CG44" s="608"/>
      <c r="CH44" s="608"/>
      <c r="CI44" s="608"/>
      <c r="CJ44" s="608"/>
      <c r="CK44" s="608"/>
      <c r="CL44" s="608"/>
      <c r="CM44" s="608"/>
      <c r="CN44" s="608"/>
      <c r="CO44" s="608"/>
      <c r="CP44" s="608"/>
      <c r="CQ44" s="609"/>
      <c r="CR44" s="610">
        <v>1503599</v>
      </c>
      <c r="CS44" s="611"/>
      <c r="CT44" s="611"/>
      <c r="CU44" s="611"/>
      <c r="CV44" s="611"/>
      <c r="CW44" s="611"/>
      <c r="CX44" s="611"/>
      <c r="CY44" s="612"/>
      <c r="CZ44" s="615">
        <v>12.8</v>
      </c>
      <c r="DA44" s="616"/>
      <c r="DB44" s="616"/>
      <c r="DC44" s="622"/>
      <c r="DD44" s="619">
        <v>263969</v>
      </c>
      <c r="DE44" s="611"/>
      <c r="DF44" s="611"/>
      <c r="DG44" s="611"/>
      <c r="DH44" s="611"/>
      <c r="DI44" s="611"/>
      <c r="DJ44" s="611"/>
      <c r="DK44" s="612"/>
      <c r="DL44" s="679"/>
      <c r="DM44" s="680"/>
      <c r="DN44" s="680"/>
      <c r="DO44" s="680"/>
      <c r="DP44" s="680"/>
      <c r="DQ44" s="680"/>
      <c r="DR44" s="680"/>
      <c r="DS44" s="680"/>
      <c r="DT44" s="680"/>
      <c r="DU44" s="680"/>
      <c r="DV44" s="681"/>
      <c r="DW44" s="682"/>
      <c r="DX44" s="683"/>
      <c r="DY44" s="683"/>
      <c r="DZ44" s="683"/>
      <c r="EA44" s="683"/>
      <c r="EB44" s="683"/>
      <c r="EC44" s="684"/>
    </row>
    <row r="45" spans="2:133" ht="11.25" customHeight="1" x14ac:dyDescent="0.15">
      <c r="B45" s="696" t="s">
        <v>358</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359</v>
      </c>
      <c r="CG45" s="608"/>
      <c r="CH45" s="608"/>
      <c r="CI45" s="608"/>
      <c r="CJ45" s="608"/>
      <c r="CK45" s="608"/>
      <c r="CL45" s="608"/>
      <c r="CM45" s="608"/>
      <c r="CN45" s="608"/>
      <c r="CO45" s="608"/>
      <c r="CP45" s="608"/>
      <c r="CQ45" s="609"/>
      <c r="CR45" s="610">
        <v>902909</v>
      </c>
      <c r="CS45" s="640"/>
      <c r="CT45" s="640"/>
      <c r="CU45" s="640"/>
      <c r="CV45" s="640"/>
      <c r="CW45" s="640"/>
      <c r="CX45" s="640"/>
      <c r="CY45" s="641"/>
      <c r="CZ45" s="615">
        <v>7.7</v>
      </c>
      <c r="DA45" s="642"/>
      <c r="DB45" s="642"/>
      <c r="DC45" s="645"/>
      <c r="DD45" s="619">
        <v>44387</v>
      </c>
      <c r="DE45" s="640"/>
      <c r="DF45" s="640"/>
      <c r="DG45" s="640"/>
      <c r="DH45" s="640"/>
      <c r="DI45" s="640"/>
      <c r="DJ45" s="640"/>
      <c r="DK45" s="641"/>
      <c r="DL45" s="679"/>
      <c r="DM45" s="680"/>
      <c r="DN45" s="680"/>
      <c r="DO45" s="680"/>
      <c r="DP45" s="680"/>
      <c r="DQ45" s="680"/>
      <c r="DR45" s="680"/>
      <c r="DS45" s="680"/>
      <c r="DT45" s="680"/>
      <c r="DU45" s="680"/>
      <c r="DV45" s="681"/>
      <c r="DW45" s="682"/>
      <c r="DX45" s="683"/>
      <c r="DY45" s="683"/>
      <c r="DZ45" s="683"/>
      <c r="EA45" s="683"/>
      <c r="EB45" s="683"/>
      <c r="EC45" s="684"/>
    </row>
    <row r="46" spans="2:133" ht="11.25" customHeight="1" x14ac:dyDescent="0.15">
      <c r="B46" s="219"/>
      <c r="CD46" s="650"/>
      <c r="CE46" s="651"/>
      <c r="CF46" s="607" t="s">
        <v>360</v>
      </c>
      <c r="CG46" s="608"/>
      <c r="CH46" s="608"/>
      <c r="CI46" s="608"/>
      <c r="CJ46" s="608"/>
      <c r="CK46" s="608"/>
      <c r="CL46" s="608"/>
      <c r="CM46" s="608"/>
      <c r="CN46" s="608"/>
      <c r="CO46" s="608"/>
      <c r="CP46" s="608"/>
      <c r="CQ46" s="609"/>
      <c r="CR46" s="610">
        <v>598162</v>
      </c>
      <c r="CS46" s="611"/>
      <c r="CT46" s="611"/>
      <c r="CU46" s="611"/>
      <c r="CV46" s="611"/>
      <c r="CW46" s="611"/>
      <c r="CX46" s="611"/>
      <c r="CY46" s="612"/>
      <c r="CZ46" s="615">
        <v>5.0999999999999996</v>
      </c>
      <c r="DA46" s="616"/>
      <c r="DB46" s="616"/>
      <c r="DC46" s="622"/>
      <c r="DD46" s="619">
        <v>217054</v>
      </c>
      <c r="DE46" s="611"/>
      <c r="DF46" s="611"/>
      <c r="DG46" s="611"/>
      <c r="DH46" s="611"/>
      <c r="DI46" s="611"/>
      <c r="DJ46" s="611"/>
      <c r="DK46" s="612"/>
      <c r="DL46" s="679"/>
      <c r="DM46" s="680"/>
      <c r="DN46" s="680"/>
      <c r="DO46" s="680"/>
      <c r="DP46" s="680"/>
      <c r="DQ46" s="680"/>
      <c r="DR46" s="680"/>
      <c r="DS46" s="680"/>
      <c r="DT46" s="680"/>
      <c r="DU46" s="680"/>
      <c r="DV46" s="681"/>
      <c r="DW46" s="682"/>
      <c r="DX46" s="683"/>
      <c r="DY46" s="683"/>
      <c r="DZ46" s="683"/>
      <c r="EA46" s="683"/>
      <c r="EB46" s="683"/>
      <c r="EC46" s="684"/>
    </row>
    <row r="47" spans="2:133" ht="11.25" customHeight="1" x14ac:dyDescent="0.15">
      <c r="B47" s="219"/>
      <c r="CD47" s="650"/>
      <c r="CE47" s="651"/>
      <c r="CF47" s="607" t="s">
        <v>361</v>
      </c>
      <c r="CG47" s="608"/>
      <c r="CH47" s="608"/>
      <c r="CI47" s="608"/>
      <c r="CJ47" s="608"/>
      <c r="CK47" s="608"/>
      <c r="CL47" s="608"/>
      <c r="CM47" s="608"/>
      <c r="CN47" s="608"/>
      <c r="CO47" s="608"/>
      <c r="CP47" s="608"/>
      <c r="CQ47" s="609"/>
      <c r="CR47" s="610">
        <v>355025</v>
      </c>
      <c r="CS47" s="640"/>
      <c r="CT47" s="640"/>
      <c r="CU47" s="640"/>
      <c r="CV47" s="640"/>
      <c r="CW47" s="640"/>
      <c r="CX47" s="640"/>
      <c r="CY47" s="641"/>
      <c r="CZ47" s="615">
        <v>3</v>
      </c>
      <c r="DA47" s="642"/>
      <c r="DB47" s="642"/>
      <c r="DC47" s="645"/>
      <c r="DD47" s="619">
        <v>61367</v>
      </c>
      <c r="DE47" s="640"/>
      <c r="DF47" s="640"/>
      <c r="DG47" s="640"/>
      <c r="DH47" s="640"/>
      <c r="DI47" s="640"/>
      <c r="DJ47" s="640"/>
      <c r="DK47" s="641"/>
      <c r="DL47" s="679"/>
      <c r="DM47" s="680"/>
      <c r="DN47" s="680"/>
      <c r="DO47" s="680"/>
      <c r="DP47" s="680"/>
      <c r="DQ47" s="680"/>
      <c r="DR47" s="680"/>
      <c r="DS47" s="680"/>
      <c r="DT47" s="680"/>
      <c r="DU47" s="680"/>
      <c r="DV47" s="681"/>
      <c r="DW47" s="682"/>
      <c r="DX47" s="683"/>
      <c r="DY47" s="683"/>
      <c r="DZ47" s="683"/>
      <c r="EA47" s="683"/>
      <c r="EB47" s="683"/>
      <c r="EC47" s="684"/>
    </row>
    <row r="48" spans="2:133" x14ac:dyDescent="0.15">
      <c r="B48" s="219"/>
      <c r="CD48" s="652"/>
      <c r="CE48" s="653"/>
      <c r="CF48" s="607" t="s">
        <v>362</v>
      </c>
      <c r="CG48" s="608"/>
      <c r="CH48" s="608"/>
      <c r="CI48" s="608"/>
      <c r="CJ48" s="608"/>
      <c r="CK48" s="608"/>
      <c r="CL48" s="608"/>
      <c r="CM48" s="608"/>
      <c r="CN48" s="608"/>
      <c r="CO48" s="608"/>
      <c r="CP48" s="608"/>
      <c r="CQ48" s="609"/>
      <c r="CR48" s="610" t="s">
        <v>138</v>
      </c>
      <c r="CS48" s="611"/>
      <c r="CT48" s="611"/>
      <c r="CU48" s="611"/>
      <c r="CV48" s="611"/>
      <c r="CW48" s="611"/>
      <c r="CX48" s="611"/>
      <c r="CY48" s="612"/>
      <c r="CZ48" s="615" t="s">
        <v>138</v>
      </c>
      <c r="DA48" s="616"/>
      <c r="DB48" s="616"/>
      <c r="DC48" s="622"/>
      <c r="DD48" s="619" t="s">
        <v>244</v>
      </c>
      <c r="DE48" s="611"/>
      <c r="DF48" s="611"/>
      <c r="DG48" s="611"/>
      <c r="DH48" s="611"/>
      <c r="DI48" s="611"/>
      <c r="DJ48" s="611"/>
      <c r="DK48" s="612"/>
      <c r="DL48" s="679"/>
      <c r="DM48" s="680"/>
      <c r="DN48" s="680"/>
      <c r="DO48" s="680"/>
      <c r="DP48" s="680"/>
      <c r="DQ48" s="680"/>
      <c r="DR48" s="680"/>
      <c r="DS48" s="680"/>
      <c r="DT48" s="680"/>
      <c r="DU48" s="680"/>
      <c r="DV48" s="681"/>
      <c r="DW48" s="682"/>
      <c r="DX48" s="683"/>
      <c r="DY48" s="683"/>
      <c r="DZ48" s="683"/>
      <c r="EA48" s="683"/>
      <c r="EB48" s="683"/>
      <c r="EC48" s="684"/>
    </row>
    <row r="49" spans="2:133" ht="11.25" customHeight="1" x14ac:dyDescent="0.15">
      <c r="B49" s="219"/>
      <c r="CD49" s="631" t="s">
        <v>363</v>
      </c>
      <c r="CE49" s="632"/>
      <c r="CF49" s="632"/>
      <c r="CG49" s="632"/>
      <c r="CH49" s="632"/>
      <c r="CI49" s="632"/>
      <c r="CJ49" s="632"/>
      <c r="CK49" s="632"/>
      <c r="CL49" s="632"/>
      <c r="CM49" s="632"/>
      <c r="CN49" s="632"/>
      <c r="CO49" s="632"/>
      <c r="CP49" s="632"/>
      <c r="CQ49" s="633"/>
      <c r="CR49" s="685">
        <v>11710100</v>
      </c>
      <c r="CS49" s="669"/>
      <c r="CT49" s="669"/>
      <c r="CU49" s="669"/>
      <c r="CV49" s="669"/>
      <c r="CW49" s="669"/>
      <c r="CX49" s="669"/>
      <c r="CY49" s="698"/>
      <c r="CZ49" s="690">
        <v>100</v>
      </c>
      <c r="DA49" s="699"/>
      <c r="DB49" s="699"/>
      <c r="DC49" s="700"/>
      <c r="DD49" s="701">
        <v>5500367</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sUMNpDTrC0E8CQZITLLPHdOYii/2gvvcxvSK9JsDBU7BFZ5jCJDogXqBDpzdhrJ/JCbkSXUm7XeG6ruJ/rJzFw==" saltValue="fkCFkfrR5pkMWZ8+KoPNs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60" zoomScaleNormal="60" zoomScaleSheetLayoutView="70" workbookViewId="0"/>
  </sheetViews>
  <sheetFormatPr defaultColWidth="0" defaultRowHeight="13.5" zeroHeight="1" x14ac:dyDescent="0.15"/>
  <cols>
    <col min="1" max="130" width="2.75" style="225" customWidth="1"/>
    <col min="131" max="131" width="1.625" style="225" customWidth="1"/>
    <col min="132" max="16384" width="9" style="225" hidden="1"/>
  </cols>
  <sheetData>
    <row r="1" spans="1:131" ht="11.25" customHeight="1" thickBot="1" x14ac:dyDescent="0.2">
      <c r="A1" s="221"/>
      <c r="B1" s="221"/>
      <c r="C1" s="221"/>
      <c r="D1" s="221"/>
      <c r="E1" s="221"/>
      <c r="F1" s="221"/>
      <c r="G1" s="221"/>
      <c r="H1" s="221"/>
      <c r="I1" s="221"/>
      <c r="J1" s="221"/>
      <c r="K1" s="221"/>
      <c r="L1" s="221"/>
      <c r="M1" s="221"/>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3"/>
      <c r="DR1" s="223"/>
      <c r="DS1" s="223"/>
      <c r="DT1" s="223"/>
      <c r="DU1" s="223"/>
      <c r="DV1" s="223"/>
      <c r="DW1" s="223"/>
      <c r="DX1" s="223"/>
      <c r="DY1" s="223"/>
      <c r="DZ1" s="223"/>
      <c r="EA1" s="224"/>
    </row>
    <row r="2" spans="1:131" ht="26.25" customHeight="1" thickBot="1" x14ac:dyDescent="0.2">
      <c r="A2" s="708" t="s">
        <v>364</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709" t="s">
        <v>365</v>
      </c>
      <c r="DK2" s="710"/>
      <c r="DL2" s="710"/>
      <c r="DM2" s="710"/>
      <c r="DN2" s="710"/>
      <c r="DO2" s="711"/>
      <c r="DP2" s="222"/>
      <c r="DQ2" s="709" t="s">
        <v>366</v>
      </c>
      <c r="DR2" s="710"/>
      <c r="DS2" s="710"/>
      <c r="DT2" s="710"/>
      <c r="DU2" s="710"/>
      <c r="DV2" s="710"/>
      <c r="DW2" s="710"/>
      <c r="DX2" s="710"/>
      <c r="DY2" s="710"/>
      <c r="DZ2" s="711"/>
      <c r="EA2" s="224"/>
    </row>
    <row r="3" spans="1:131" ht="11.25" customHeight="1" x14ac:dyDescent="0.15">
      <c r="A3" s="222"/>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4"/>
    </row>
    <row r="4" spans="1:131" s="229" customFormat="1" ht="26.25" customHeight="1" thickBot="1" x14ac:dyDescent="0.2">
      <c r="A4" s="712" t="s">
        <v>367</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26"/>
      <c r="BA4" s="226"/>
      <c r="BB4" s="226"/>
      <c r="BC4" s="226"/>
      <c r="BD4" s="226"/>
      <c r="BE4" s="227"/>
      <c r="BF4" s="227"/>
      <c r="BG4" s="227"/>
      <c r="BH4" s="227"/>
      <c r="BI4" s="227"/>
      <c r="BJ4" s="227"/>
      <c r="BK4" s="227"/>
      <c r="BL4" s="227"/>
      <c r="BM4" s="227"/>
      <c r="BN4" s="227"/>
      <c r="BO4" s="227"/>
      <c r="BP4" s="227"/>
      <c r="BQ4" s="713" t="s">
        <v>368</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28"/>
    </row>
    <row r="5" spans="1:131" s="229" customFormat="1" ht="26.25" customHeight="1" x14ac:dyDescent="0.15">
      <c r="A5" s="714" t="s">
        <v>369</v>
      </c>
      <c r="B5" s="715"/>
      <c r="C5" s="715"/>
      <c r="D5" s="715"/>
      <c r="E5" s="715"/>
      <c r="F5" s="715"/>
      <c r="G5" s="715"/>
      <c r="H5" s="715"/>
      <c r="I5" s="715"/>
      <c r="J5" s="715"/>
      <c r="K5" s="715"/>
      <c r="L5" s="715"/>
      <c r="M5" s="715"/>
      <c r="N5" s="715"/>
      <c r="O5" s="715"/>
      <c r="P5" s="716"/>
      <c r="Q5" s="720" t="s">
        <v>370</v>
      </c>
      <c r="R5" s="721"/>
      <c r="S5" s="721"/>
      <c r="T5" s="721"/>
      <c r="U5" s="722"/>
      <c r="V5" s="720" t="s">
        <v>371</v>
      </c>
      <c r="W5" s="721"/>
      <c r="X5" s="721"/>
      <c r="Y5" s="721"/>
      <c r="Z5" s="722"/>
      <c r="AA5" s="720" t="s">
        <v>372</v>
      </c>
      <c r="AB5" s="721"/>
      <c r="AC5" s="721"/>
      <c r="AD5" s="721"/>
      <c r="AE5" s="721"/>
      <c r="AF5" s="726" t="s">
        <v>373</v>
      </c>
      <c r="AG5" s="721"/>
      <c r="AH5" s="721"/>
      <c r="AI5" s="721"/>
      <c r="AJ5" s="727"/>
      <c r="AK5" s="721" t="s">
        <v>374</v>
      </c>
      <c r="AL5" s="721"/>
      <c r="AM5" s="721"/>
      <c r="AN5" s="721"/>
      <c r="AO5" s="722"/>
      <c r="AP5" s="720" t="s">
        <v>375</v>
      </c>
      <c r="AQ5" s="721"/>
      <c r="AR5" s="721"/>
      <c r="AS5" s="721"/>
      <c r="AT5" s="722"/>
      <c r="AU5" s="720" t="s">
        <v>376</v>
      </c>
      <c r="AV5" s="721"/>
      <c r="AW5" s="721"/>
      <c r="AX5" s="721"/>
      <c r="AY5" s="727"/>
      <c r="AZ5" s="226"/>
      <c r="BA5" s="226"/>
      <c r="BB5" s="226"/>
      <c r="BC5" s="226"/>
      <c r="BD5" s="226"/>
      <c r="BE5" s="227"/>
      <c r="BF5" s="227"/>
      <c r="BG5" s="227"/>
      <c r="BH5" s="227"/>
      <c r="BI5" s="227"/>
      <c r="BJ5" s="227"/>
      <c r="BK5" s="227"/>
      <c r="BL5" s="227"/>
      <c r="BM5" s="227"/>
      <c r="BN5" s="227"/>
      <c r="BO5" s="227"/>
      <c r="BP5" s="227"/>
      <c r="BQ5" s="714" t="s">
        <v>377</v>
      </c>
      <c r="BR5" s="715"/>
      <c r="BS5" s="715"/>
      <c r="BT5" s="715"/>
      <c r="BU5" s="715"/>
      <c r="BV5" s="715"/>
      <c r="BW5" s="715"/>
      <c r="BX5" s="715"/>
      <c r="BY5" s="715"/>
      <c r="BZ5" s="715"/>
      <c r="CA5" s="715"/>
      <c r="CB5" s="715"/>
      <c r="CC5" s="715"/>
      <c r="CD5" s="715"/>
      <c r="CE5" s="715"/>
      <c r="CF5" s="715"/>
      <c r="CG5" s="716"/>
      <c r="CH5" s="720" t="s">
        <v>378</v>
      </c>
      <c r="CI5" s="721"/>
      <c r="CJ5" s="721"/>
      <c r="CK5" s="721"/>
      <c r="CL5" s="722"/>
      <c r="CM5" s="720" t="s">
        <v>379</v>
      </c>
      <c r="CN5" s="721"/>
      <c r="CO5" s="721"/>
      <c r="CP5" s="721"/>
      <c r="CQ5" s="722"/>
      <c r="CR5" s="720" t="s">
        <v>380</v>
      </c>
      <c r="CS5" s="721"/>
      <c r="CT5" s="721"/>
      <c r="CU5" s="721"/>
      <c r="CV5" s="722"/>
      <c r="CW5" s="720" t="s">
        <v>381</v>
      </c>
      <c r="CX5" s="721"/>
      <c r="CY5" s="721"/>
      <c r="CZ5" s="721"/>
      <c r="DA5" s="722"/>
      <c r="DB5" s="720" t="s">
        <v>382</v>
      </c>
      <c r="DC5" s="721"/>
      <c r="DD5" s="721"/>
      <c r="DE5" s="721"/>
      <c r="DF5" s="722"/>
      <c r="DG5" s="750" t="s">
        <v>383</v>
      </c>
      <c r="DH5" s="751"/>
      <c r="DI5" s="751"/>
      <c r="DJ5" s="751"/>
      <c r="DK5" s="752"/>
      <c r="DL5" s="750" t="s">
        <v>384</v>
      </c>
      <c r="DM5" s="751"/>
      <c r="DN5" s="751"/>
      <c r="DO5" s="751"/>
      <c r="DP5" s="752"/>
      <c r="DQ5" s="720" t="s">
        <v>385</v>
      </c>
      <c r="DR5" s="721"/>
      <c r="DS5" s="721"/>
      <c r="DT5" s="721"/>
      <c r="DU5" s="722"/>
      <c r="DV5" s="720" t="s">
        <v>376</v>
      </c>
      <c r="DW5" s="721"/>
      <c r="DX5" s="721"/>
      <c r="DY5" s="721"/>
      <c r="DZ5" s="727"/>
      <c r="EA5" s="228"/>
    </row>
    <row r="6" spans="1:131" s="229"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26"/>
      <c r="BA6" s="226"/>
      <c r="BB6" s="226"/>
      <c r="BC6" s="226"/>
      <c r="BD6" s="226"/>
      <c r="BE6" s="227"/>
      <c r="BF6" s="227"/>
      <c r="BG6" s="227"/>
      <c r="BH6" s="227"/>
      <c r="BI6" s="227"/>
      <c r="BJ6" s="227"/>
      <c r="BK6" s="227"/>
      <c r="BL6" s="227"/>
      <c r="BM6" s="227"/>
      <c r="BN6" s="227"/>
      <c r="BO6" s="227"/>
      <c r="BP6" s="227"/>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28"/>
    </row>
    <row r="7" spans="1:131" s="229" customFormat="1" ht="26.25" customHeight="1" thickTop="1" x14ac:dyDescent="0.15">
      <c r="A7" s="230">
        <v>1</v>
      </c>
      <c r="B7" s="736" t="s">
        <v>386</v>
      </c>
      <c r="C7" s="737"/>
      <c r="D7" s="737"/>
      <c r="E7" s="737"/>
      <c r="F7" s="737"/>
      <c r="G7" s="737"/>
      <c r="H7" s="737"/>
      <c r="I7" s="737"/>
      <c r="J7" s="737"/>
      <c r="K7" s="737"/>
      <c r="L7" s="737"/>
      <c r="M7" s="737"/>
      <c r="N7" s="737"/>
      <c r="O7" s="737"/>
      <c r="P7" s="738"/>
      <c r="Q7" s="739">
        <v>12382</v>
      </c>
      <c r="R7" s="740"/>
      <c r="S7" s="740"/>
      <c r="T7" s="740"/>
      <c r="U7" s="740"/>
      <c r="V7" s="740">
        <v>11710</v>
      </c>
      <c r="W7" s="740"/>
      <c r="X7" s="740"/>
      <c r="Y7" s="740"/>
      <c r="Z7" s="740"/>
      <c r="AA7" s="740">
        <v>672</v>
      </c>
      <c r="AB7" s="740"/>
      <c r="AC7" s="740"/>
      <c r="AD7" s="740"/>
      <c r="AE7" s="741"/>
      <c r="AF7" s="742">
        <v>534</v>
      </c>
      <c r="AG7" s="743"/>
      <c r="AH7" s="743"/>
      <c r="AI7" s="743"/>
      <c r="AJ7" s="744"/>
      <c r="AK7" s="745">
        <v>1905</v>
      </c>
      <c r="AL7" s="746"/>
      <c r="AM7" s="746"/>
      <c r="AN7" s="746"/>
      <c r="AO7" s="746"/>
      <c r="AP7" s="746">
        <v>7421</v>
      </c>
      <c r="AQ7" s="746"/>
      <c r="AR7" s="746"/>
      <c r="AS7" s="746"/>
      <c r="AT7" s="746"/>
      <c r="AU7" s="747"/>
      <c r="AV7" s="747"/>
      <c r="AW7" s="747"/>
      <c r="AX7" s="747"/>
      <c r="AY7" s="748"/>
      <c r="AZ7" s="226"/>
      <c r="BA7" s="226"/>
      <c r="BB7" s="226"/>
      <c r="BC7" s="226"/>
      <c r="BD7" s="226"/>
      <c r="BE7" s="227"/>
      <c r="BF7" s="227"/>
      <c r="BG7" s="227"/>
      <c r="BH7" s="227"/>
      <c r="BI7" s="227"/>
      <c r="BJ7" s="227"/>
      <c r="BK7" s="227"/>
      <c r="BL7" s="227"/>
      <c r="BM7" s="227"/>
      <c r="BN7" s="227"/>
      <c r="BO7" s="227"/>
      <c r="BP7" s="227"/>
      <c r="BQ7" s="230">
        <v>1</v>
      </c>
      <c r="BR7" s="231"/>
      <c r="BS7" s="733" t="s">
        <v>580</v>
      </c>
      <c r="BT7" s="734"/>
      <c r="BU7" s="734"/>
      <c r="BV7" s="734"/>
      <c r="BW7" s="734"/>
      <c r="BX7" s="734"/>
      <c r="BY7" s="734"/>
      <c r="BZ7" s="734"/>
      <c r="CA7" s="734"/>
      <c r="CB7" s="734"/>
      <c r="CC7" s="734"/>
      <c r="CD7" s="734"/>
      <c r="CE7" s="734"/>
      <c r="CF7" s="734"/>
      <c r="CG7" s="749"/>
      <c r="CH7" s="730">
        <v>5</v>
      </c>
      <c r="CI7" s="731"/>
      <c r="CJ7" s="731"/>
      <c r="CK7" s="731"/>
      <c r="CL7" s="732"/>
      <c r="CM7" s="730">
        <v>65</v>
      </c>
      <c r="CN7" s="731"/>
      <c r="CO7" s="731"/>
      <c r="CP7" s="731"/>
      <c r="CQ7" s="732"/>
      <c r="CR7" s="730">
        <v>40</v>
      </c>
      <c r="CS7" s="731"/>
      <c r="CT7" s="731"/>
      <c r="CU7" s="731"/>
      <c r="CV7" s="732"/>
      <c r="CW7" s="730">
        <v>0</v>
      </c>
      <c r="CX7" s="731"/>
      <c r="CY7" s="731"/>
      <c r="CZ7" s="731"/>
      <c r="DA7" s="732"/>
      <c r="DB7" s="730">
        <v>0</v>
      </c>
      <c r="DC7" s="731"/>
      <c r="DD7" s="731"/>
      <c r="DE7" s="731"/>
      <c r="DF7" s="732"/>
      <c r="DG7" s="730">
        <v>0</v>
      </c>
      <c r="DH7" s="731"/>
      <c r="DI7" s="731"/>
      <c r="DJ7" s="731"/>
      <c r="DK7" s="732"/>
      <c r="DL7" s="730">
        <v>0</v>
      </c>
      <c r="DM7" s="731"/>
      <c r="DN7" s="731"/>
      <c r="DO7" s="731"/>
      <c r="DP7" s="732"/>
      <c r="DQ7" s="730">
        <v>0</v>
      </c>
      <c r="DR7" s="731"/>
      <c r="DS7" s="731"/>
      <c r="DT7" s="731"/>
      <c r="DU7" s="732"/>
      <c r="DV7" s="733"/>
      <c r="DW7" s="734"/>
      <c r="DX7" s="734"/>
      <c r="DY7" s="734"/>
      <c r="DZ7" s="735"/>
      <c r="EA7" s="228"/>
    </row>
    <row r="8" spans="1:131" s="229" customFormat="1" ht="26.25" customHeight="1" x14ac:dyDescent="0.15">
      <c r="A8" s="232">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26"/>
      <c r="BA8" s="226"/>
      <c r="BB8" s="226"/>
      <c r="BC8" s="226"/>
      <c r="BD8" s="226"/>
      <c r="BE8" s="227"/>
      <c r="BF8" s="227"/>
      <c r="BG8" s="227"/>
      <c r="BH8" s="227"/>
      <c r="BI8" s="227"/>
      <c r="BJ8" s="227"/>
      <c r="BK8" s="227"/>
      <c r="BL8" s="227"/>
      <c r="BM8" s="227"/>
      <c r="BN8" s="227"/>
      <c r="BO8" s="227"/>
      <c r="BP8" s="227"/>
      <c r="BQ8" s="232">
        <v>2</v>
      </c>
      <c r="BR8" s="233"/>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28"/>
    </row>
    <row r="9" spans="1:131" s="229" customFormat="1" ht="26.25" customHeight="1" x14ac:dyDescent="0.15">
      <c r="A9" s="232">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26"/>
      <c r="BA9" s="226"/>
      <c r="BB9" s="226"/>
      <c r="BC9" s="226"/>
      <c r="BD9" s="226"/>
      <c r="BE9" s="227"/>
      <c r="BF9" s="227"/>
      <c r="BG9" s="227"/>
      <c r="BH9" s="227"/>
      <c r="BI9" s="227"/>
      <c r="BJ9" s="227"/>
      <c r="BK9" s="227"/>
      <c r="BL9" s="227"/>
      <c r="BM9" s="227"/>
      <c r="BN9" s="227"/>
      <c r="BO9" s="227"/>
      <c r="BP9" s="227"/>
      <c r="BQ9" s="232">
        <v>3</v>
      </c>
      <c r="BR9" s="233"/>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28"/>
    </row>
    <row r="10" spans="1:131" s="229" customFormat="1" ht="26.25" customHeight="1" x14ac:dyDescent="0.15">
      <c r="A10" s="232">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26"/>
      <c r="BA10" s="226"/>
      <c r="BB10" s="226"/>
      <c r="BC10" s="226"/>
      <c r="BD10" s="226"/>
      <c r="BE10" s="227"/>
      <c r="BF10" s="227"/>
      <c r="BG10" s="227"/>
      <c r="BH10" s="227"/>
      <c r="BI10" s="227"/>
      <c r="BJ10" s="227"/>
      <c r="BK10" s="227"/>
      <c r="BL10" s="227"/>
      <c r="BM10" s="227"/>
      <c r="BN10" s="227"/>
      <c r="BO10" s="227"/>
      <c r="BP10" s="227"/>
      <c r="BQ10" s="232">
        <v>4</v>
      </c>
      <c r="BR10" s="233"/>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28"/>
    </row>
    <row r="11" spans="1:131" s="229" customFormat="1" ht="26.25" customHeight="1" x14ac:dyDescent="0.15">
      <c r="A11" s="232">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26"/>
      <c r="BA11" s="226"/>
      <c r="BB11" s="226"/>
      <c r="BC11" s="226"/>
      <c r="BD11" s="226"/>
      <c r="BE11" s="227"/>
      <c r="BF11" s="227"/>
      <c r="BG11" s="227"/>
      <c r="BH11" s="227"/>
      <c r="BI11" s="227"/>
      <c r="BJ11" s="227"/>
      <c r="BK11" s="227"/>
      <c r="BL11" s="227"/>
      <c r="BM11" s="227"/>
      <c r="BN11" s="227"/>
      <c r="BO11" s="227"/>
      <c r="BP11" s="227"/>
      <c r="BQ11" s="232">
        <v>5</v>
      </c>
      <c r="BR11" s="233"/>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28"/>
    </row>
    <row r="12" spans="1:131" s="229" customFormat="1" ht="26.25" customHeight="1" x14ac:dyDescent="0.15">
      <c r="A12" s="232">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26"/>
      <c r="BA12" s="226"/>
      <c r="BB12" s="226"/>
      <c r="BC12" s="226"/>
      <c r="BD12" s="226"/>
      <c r="BE12" s="227"/>
      <c r="BF12" s="227"/>
      <c r="BG12" s="227"/>
      <c r="BH12" s="227"/>
      <c r="BI12" s="227"/>
      <c r="BJ12" s="227"/>
      <c r="BK12" s="227"/>
      <c r="BL12" s="227"/>
      <c r="BM12" s="227"/>
      <c r="BN12" s="227"/>
      <c r="BO12" s="227"/>
      <c r="BP12" s="227"/>
      <c r="BQ12" s="232">
        <v>6</v>
      </c>
      <c r="BR12" s="233"/>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28"/>
    </row>
    <row r="13" spans="1:131" s="229" customFormat="1" ht="26.25" customHeight="1" x14ac:dyDescent="0.15">
      <c r="A13" s="232">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26"/>
      <c r="BA13" s="226"/>
      <c r="BB13" s="226"/>
      <c r="BC13" s="226"/>
      <c r="BD13" s="226"/>
      <c r="BE13" s="227"/>
      <c r="BF13" s="227"/>
      <c r="BG13" s="227"/>
      <c r="BH13" s="227"/>
      <c r="BI13" s="227"/>
      <c r="BJ13" s="227"/>
      <c r="BK13" s="227"/>
      <c r="BL13" s="227"/>
      <c r="BM13" s="227"/>
      <c r="BN13" s="227"/>
      <c r="BO13" s="227"/>
      <c r="BP13" s="227"/>
      <c r="BQ13" s="232">
        <v>7</v>
      </c>
      <c r="BR13" s="233"/>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28"/>
    </row>
    <row r="14" spans="1:131" s="229" customFormat="1" ht="26.25" customHeight="1" x14ac:dyDescent="0.15">
      <c r="A14" s="232">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26"/>
      <c r="BA14" s="226"/>
      <c r="BB14" s="226"/>
      <c r="BC14" s="226"/>
      <c r="BD14" s="226"/>
      <c r="BE14" s="227"/>
      <c r="BF14" s="227"/>
      <c r="BG14" s="227"/>
      <c r="BH14" s="227"/>
      <c r="BI14" s="227"/>
      <c r="BJ14" s="227"/>
      <c r="BK14" s="227"/>
      <c r="BL14" s="227"/>
      <c r="BM14" s="227"/>
      <c r="BN14" s="227"/>
      <c r="BO14" s="227"/>
      <c r="BP14" s="227"/>
      <c r="BQ14" s="232">
        <v>8</v>
      </c>
      <c r="BR14" s="233"/>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28"/>
    </row>
    <row r="15" spans="1:131" s="229" customFormat="1" ht="26.25" customHeight="1" x14ac:dyDescent="0.15">
      <c r="A15" s="232">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26"/>
      <c r="BA15" s="226"/>
      <c r="BB15" s="226"/>
      <c r="BC15" s="226"/>
      <c r="BD15" s="226"/>
      <c r="BE15" s="227"/>
      <c r="BF15" s="227"/>
      <c r="BG15" s="227"/>
      <c r="BH15" s="227"/>
      <c r="BI15" s="227"/>
      <c r="BJ15" s="227"/>
      <c r="BK15" s="227"/>
      <c r="BL15" s="227"/>
      <c r="BM15" s="227"/>
      <c r="BN15" s="227"/>
      <c r="BO15" s="227"/>
      <c r="BP15" s="227"/>
      <c r="BQ15" s="232">
        <v>9</v>
      </c>
      <c r="BR15" s="233"/>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28"/>
    </row>
    <row r="16" spans="1:131" s="229" customFormat="1" ht="26.25" customHeight="1" x14ac:dyDescent="0.15">
      <c r="A16" s="232">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26"/>
      <c r="BA16" s="226"/>
      <c r="BB16" s="226"/>
      <c r="BC16" s="226"/>
      <c r="BD16" s="226"/>
      <c r="BE16" s="227"/>
      <c r="BF16" s="227"/>
      <c r="BG16" s="227"/>
      <c r="BH16" s="227"/>
      <c r="BI16" s="227"/>
      <c r="BJ16" s="227"/>
      <c r="BK16" s="227"/>
      <c r="BL16" s="227"/>
      <c r="BM16" s="227"/>
      <c r="BN16" s="227"/>
      <c r="BO16" s="227"/>
      <c r="BP16" s="227"/>
      <c r="BQ16" s="232">
        <v>10</v>
      </c>
      <c r="BR16" s="233"/>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28"/>
    </row>
    <row r="17" spans="1:131" s="229" customFormat="1" ht="26.25" customHeight="1" x14ac:dyDescent="0.15">
      <c r="A17" s="232">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26"/>
      <c r="BA17" s="226"/>
      <c r="BB17" s="226"/>
      <c r="BC17" s="226"/>
      <c r="BD17" s="226"/>
      <c r="BE17" s="227"/>
      <c r="BF17" s="227"/>
      <c r="BG17" s="227"/>
      <c r="BH17" s="227"/>
      <c r="BI17" s="227"/>
      <c r="BJ17" s="227"/>
      <c r="BK17" s="227"/>
      <c r="BL17" s="227"/>
      <c r="BM17" s="227"/>
      <c r="BN17" s="227"/>
      <c r="BO17" s="227"/>
      <c r="BP17" s="227"/>
      <c r="BQ17" s="232">
        <v>11</v>
      </c>
      <c r="BR17" s="233"/>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28"/>
    </row>
    <row r="18" spans="1:131" s="229" customFormat="1" ht="26.25" customHeight="1" x14ac:dyDescent="0.15">
      <c r="A18" s="232">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26"/>
      <c r="BA18" s="226"/>
      <c r="BB18" s="226"/>
      <c r="BC18" s="226"/>
      <c r="BD18" s="226"/>
      <c r="BE18" s="227"/>
      <c r="BF18" s="227"/>
      <c r="BG18" s="227"/>
      <c r="BH18" s="227"/>
      <c r="BI18" s="227"/>
      <c r="BJ18" s="227"/>
      <c r="BK18" s="227"/>
      <c r="BL18" s="227"/>
      <c r="BM18" s="227"/>
      <c r="BN18" s="227"/>
      <c r="BO18" s="227"/>
      <c r="BP18" s="227"/>
      <c r="BQ18" s="232">
        <v>12</v>
      </c>
      <c r="BR18" s="233"/>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28"/>
    </row>
    <row r="19" spans="1:131" s="229" customFormat="1" ht="26.25" customHeight="1" x14ac:dyDescent="0.15">
      <c r="A19" s="232">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26"/>
      <c r="BA19" s="226"/>
      <c r="BB19" s="226"/>
      <c r="BC19" s="226"/>
      <c r="BD19" s="226"/>
      <c r="BE19" s="227"/>
      <c r="BF19" s="227"/>
      <c r="BG19" s="227"/>
      <c r="BH19" s="227"/>
      <c r="BI19" s="227"/>
      <c r="BJ19" s="227"/>
      <c r="BK19" s="227"/>
      <c r="BL19" s="227"/>
      <c r="BM19" s="227"/>
      <c r="BN19" s="227"/>
      <c r="BO19" s="227"/>
      <c r="BP19" s="227"/>
      <c r="BQ19" s="232">
        <v>13</v>
      </c>
      <c r="BR19" s="233"/>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28"/>
    </row>
    <row r="20" spans="1:131" s="229" customFormat="1" ht="26.25" customHeight="1" x14ac:dyDescent="0.15">
      <c r="A20" s="232">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26"/>
      <c r="BA20" s="226"/>
      <c r="BB20" s="226"/>
      <c r="BC20" s="226"/>
      <c r="BD20" s="226"/>
      <c r="BE20" s="227"/>
      <c r="BF20" s="227"/>
      <c r="BG20" s="227"/>
      <c r="BH20" s="227"/>
      <c r="BI20" s="227"/>
      <c r="BJ20" s="227"/>
      <c r="BK20" s="227"/>
      <c r="BL20" s="227"/>
      <c r="BM20" s="227"/>
      <c r="BN20" s="227"/>
      <c r="BO20" s="227"/>
      <c r="BP20" s="227"/>
      <c r="BQ20" s="232">
        <v>14</v>
      </c>
      <c r="BR20" s="233"/>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28"/>
    </row>
    <row r="21" spans="1:131" s="229" customFormat="1" ht="26.25" customHeight="1" thickBot="1" x14ac:dyDescent="0.2">
      <c r="A21" s="232">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26"/>
      <c r="BA21" s="226"/>
      <c r="BB21" s="226"/>
      <c r="BC21" s="226"/>
      <c r="BD21" s="226"/>
      <c r="BE21" s="227"/>
      <c r="BF21" s="227"/>
      <c r="BG21" s="227"/>
      <c r="BH21" s="227"/>
      <c r="BI21" s="227"/>
      <c r="BJ21" s="227"/>
      <c r="BK21" s="227"/>
      <c r="BL21" s="227"/>
      <c r="BM21" s="227"/>
      <c r="BN21" s="227"/>
      <c r="BO21" s="227"/>
      <c r="BP21" s="227"/>
      <c r="BQ21" s="232">
        <v>15</v>
      </c>
      <c r="BR21" s="233"/>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28"/>
    </row>
    <row r="22" spans="1:131" s="229" customFormat="1" ht="26.25" customHeight="1" x14ac:dyDescent="0.15">
      <c r="A22" s="232">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387</v>
      </c>
      <c r="BA22" s="793"/>
      <c r="BB22" s="793"/>
      <c r="BC22" s="793"/>
      <c r="BD22" s="794"/>
      <c r="BE22" s="227"/>
      <c r="BF22" s="227"/>
      <c r="BG22" s="227"/>
      <c r="BH22" s="227"/>
      <c r="BI22" s="227"/>
      <c r="BJ22" s="227"/>
      <c r="BK22" s="227"/>
      <c r="BL22" s="227"/>
      <c r="BM22" s="227"/>
      <c r="BN22" s="227"/>
      <c r="BO22" s="227"/>
      <c r="BP22" s="227"/>
      <c r="BQ22" s="232">
        <v>16</v>
      </c>
      <c r="BR22" s="233"/>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28"/>
    </row>
    <row r="23" spans="1:131" s="229" customFormat="1" ht="26.25" customHeight="1" thickBot="1" x14ac:dyDescent="0.2">
      <c r="A23" s="234" t="s">
        <v>388</v>
      </c>
      <c r="B23" s="776" t="s">
        <v>389</v>
      </c>
      <c r="C23" s="777"/>
      <c r="D23" s="777"/>
      <c r="E23" s="777"/>
      <c r="F23" s="777"/>
      <c r="G23" s="777"/>
      <c r="H23" s="777"/>
      <c r="I23" s="777"/>
      <c r="J23" s="777"/>
      <c r="K23" s="777"/>
      <c r="L23" s="777"/>
      <c r="M23" s="777"/>
      <c r="N23" s="777"/>
      <c r="O23" s="777"/>
      <c r="P23" s="778"/>
      <c r="Q23" s="779">
        <v>12382</v>
      </c>
      <c r="R23" s="780"/>
      <c r="S23" s="780"/>
      <c r="T23" s="780"/>
      <c r="U23" s="780"/>
      <c r="V23" s="780">
        <v>11710</v>
      </c>
      <c r="W23" s="780"/>
      <c r="X23" s="780"/>
      <c r="Y23" s="780"/>
      <c r="Z23" s="780"/>
      <c r="AA23" s="780">
        <v>672</v>
      </c>
      <c r="AB23" s="780"/>
      <c r="AC23" s="780"/>
      <c r="AD23" s="780"/>
      <c r="AE23" s="781"/>
      <c r="AF23" s="782">
        <v>534</v>
      </c>
      <c r="AG23" s="780"/>
      <c r="AH23" s="780"/>
      <c r="AI23" s="780"/>
      <c r="AJ23" s="783"/>
      <c r="AK23" s="784"/>
      <c r="AL23" s="785"/>
      <c r="AM23" s="785"/>
      <c r="AN23" s="785"/>
      <c r="AO23" s="785"/>
      <c r="AP23" s="780">
        <v>7421</v>
      </c>
      <c r="AQ23" s="780"/>
      <c r="AR23" s="780"/>
      <c r="AS23" s="780"/>
      <c r="AT23" s="780"/>
      <c r="AU23" s="796"/>
      <c r="AV23" s="796"/>
      <c r="AW23" s="796"/>
      <c r="AX23" s="796"/>
      <c r="AY23" s="797"/>
      <c r="AZ23" s="798" t="s">
        <v>130</v>
      </c>
      <c r="BA23" s="799"/>
      <c r="BB23" s="799"/>
      <c r="BC23" s="799"/>
      <c r="BD23" s="800"/>
      <c r="BE23" s="227"/>
      <c r="BF23" s="227"/>
      <c r="BG23" s="227"/>
      <c r="BH23" s="227"/>
      <c r="BI23" s="227"/>
      <c r="BJ23" s="227"/>
      <c r="BK23" s="227"/>
      <c r="BL23" s="227"/>
      <c r="BM23" s="227"/>
      <c r="BN23" s="227"/>
      <c r="BO23" s="227"/>
      <c r="BP23" s="227"/>
      <c r="BQ23" s="232">
        <v>17</v>
      </c>
      <c r="BR23" s="233"/>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28"/>
    </row>
    <row r="24" spans="1:131" s="229" customFormat="1" ht="26.25" customHeight="1" x14ac:dyDescent="0.15">
      <c r="A24" s="795" t="s">
        <v>391</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26"/>
      <c r="BA24" s="226"/>
      <c r="BB24" s="226"/>
      <c r="BC24" s="226"/>
      <c r="BD24" s="226"/>
      <c r="BE24" s="227"/>
      <c r="BF24" s="227"/>
      <c r="BG24" s="227"/>
      <c r="BH24" s="227"/>
      <c r="BI24" s="227"/>
      <c r="BJ24" s="227"/>
      <c r="BK24" s="227"/>
      <c r="BL24" s="227"/>
      <c r="BM24" s="227"/>
      <c r="BN24" s="227"/>
      <c r="BO24" s="227"/>
      <c r="BP24" s="227"/>
      <c r="BQ24" s="232">
        <v>18</v>
      </c>
      <c r="BR24" s="233"/>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28"/>
    </row>
    <row r="25" spans="1:131" ht="26.25" customHeight="1" thickBot="1" x14ac:dyDescent="0.2">
      <c r="A25" s="712" t="s">
        <v>392</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26"/>
      <c r="BK25" s="226"/>
      <c r="BL25" s="226"/>
      <c r="BM25" s="226"/>
      <c r="BN25" s="226"/>
      <c r="BO25" s="235"/>
      <c r="BP25" s="235"/>
      <c r="BQ25" s="232">
        <v>19</v>
      </c>
      <c r="BR25" s="233"/>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24"/>
    </row>
    <row r="26" spans="1:131" ht="26.25" customHeight="1" x14ac:dyDescent="0.15">
      <c r="A26" s="714" t="s">
        <v>369</v>
      </c>
      <c r="B26" s="715"/>
      <c r="C26" s="715"/>
      <c r="D26" s="715"/>
      <c r="E26" s="715"/>
      <c r="F26" s="715"/>
      <c r="G26" s="715"/>
      <c r="H26" s="715"/>
      <c r="I26" s="715"/>
      <c r="J26" s="715"/>
      <c r="K26" s="715"/>
      <c r="L26" s="715"/>
      <c r="M26" s="715"/>
      <c r="N26" s="715"/>
      <c r="O26" s="715"/>
      <c r="P26" s="716"/>
      <c r="Q26" s="720" t="s">
        <v>393</v>
      </c>
      <c r="R26" s="721"/>
      <c r="S26" s="721"/>
      <c r="T26" s="721"/>
      <c r="U26" s="722"/>
      <c r="V26" s="720" t="s">
        <v>394</v>
      </c>
      <c r="W26" s="721"/>
      <c r="X26" s="721"/>
      <c r="Y26" s="721"/>
      <c r="Z26" s="722"/>
      <c r="AA26" s="720" t="s">
        <v>395</v>
      </c>
      <c r="AB26" s="721"/>
      <c r="AC26" s="721"/>
      <c r="AD26" s="721"/>
      <c r="AE26" s="721"/>
      <c r="AF26" s="801" t="s">
        <v>396</v>
      </c>
      <c r="AG26" s="802"/>
      <c r="AH26" s="802"/>
      <c r="AI26" s="802"/>
      <c r="AJ26" s="803"/>
      <c r="AK26" s="721" t="s">
        <v>397</v>
      </c>
      <c r="AL26" s="721"/>
      <c r="AM26" s="721"/>
      <c r="AN26" s="721"/>
      <c r="AO26" s="722"/>
      <c r="AP26" s="720" t="s">
        <v>398</v>
      </c>
      <c r="AQ26" s="721"/>
      <c r="AR26" s="721"/>
      <c r="AS26" s="721"/>
      <c r="AT26" s="722"/>
      <c r="AU26" s="720" t="s">
        <v>399</v>
      </c>
      <c r="AV26" s="721"/>
      <c r="AW26" s="721"/>
      <c r="AX26" s="721"/>
      <c r="AY26" s="722"/>
      <c r="AZ26" s="720" t="s">
        <v>400</v>
      </c>
      <c r="BA26" s="721"/>
      <c r="BB26" s="721"/>
      <c r="BC26" s="721"/>
      <c r="BD26" s="722"/>
      <c r="BE26" s="720" t="s">
        <v>376</v>
      </c>
      <c r="BF26" s="721"/>
      <c r="BG26" s="721"/>
      <c r="BH26" s="721"/>
      <c r="BI26" s="727"/>
      <c r="BJ26" s="226"/>
      <c r="BK26" s="226"/>
      <c r="BL26" s="226"/>
      <c r="BM26" s="226"/>
      <c r="BN26" s="226"/>
      <c r="BO26" s="235"/>
      <c r="BP26" s="235"/>
      <c r="BQ26" s="232">
        <v>20</v>
      </c>
      <c r="BR26" s="233"/>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24"/>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26"/>
      <c r="BK27" s="226"/>
      <c r="BL27" s="226"/>
      <c r="BM27" s="226"/>
      <c r="BN27" s="226"/>
      <c r="BO27" s="235"/>
      <c r="BP27" s="235"/>
      <c r="BQ27" s="232">
        <v>21</v>
      </c>
      <c r="BR27" s="233"/>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24"/>
    </row>
    <row r="28" spans="1:131" ht="26.25" customHeight="1" thickTop="1" x14ac:dyDescent="0.15">
      <c r="A28" s="236">
        <v>1</v>
      </c>
      <c r="B28" s="736" t="s">
        <v>401</v>
      </c>
      <c r="C28" s="737"/>
      <c r="D28" s="737"/>
      <c r="E28" s="737"/>
      <c r="F28" s="737"/>
      <c r="G28" s="737"/>
      <c r="H28" s="737"/>
      <c r="I28" s="737"/>
      <c r="J28" s="737"/>
      <c r="K28" s="737"/>
      <c r="L28" s="737"/>
      <c r="M28" s="737"/>
      <c r="N28" s="737"/>
      <c r="O28" s="737"/>
      <c r="P28" s="738"/>
      <c r="Q28" s="809">
        <v>1675</v>
      </c>
      <c r="R28" s="810"/>
      <c r="S28" s="810"/>
      <c r="T28" s="810"/>
      <c r="U28" s="810"/>
      <c r="V28" s="810">
        <v>1653</v>
      </c>
      <c r="W28" s="810"/>
      <c r="X28" s="810"/>
      <c r="Y28" s="810"/>
      <c r="Z28" s="810"/>
      <c r="AA28" s="810">
        <v>22</v>
      </c>
      <c r="AB28" s="810"/>
      <c r="AC28" s="810"/>
      <c r="AD28" s="810"/>
      <c r="AE28" s="811"/>
      <c r="AF28" s="812">
        <v>22</v>
      </c>
      <c r="AG28" s="810"/>
      <c r="AH28" s="810"/>
      <c r="AI28" s="810"/>
      <c r="AJ28" s="813"/>
      <c r="AK28" s="814">
        <v>230</v>
      </c>
      <c r="AL28" s="815"/>
      <c r="AM28" s="815"/>
      <c r="AN28" s="815"/>
      <c r="AO28" s="815"/>
      <c r="AP28" s="815" t="s">
        <v>572</v>
      </c>
      <c r="AQ28" s="815"/>
      <c r="AR28" s="815"/>
      <c r="AS28" s="815"/>
      <c r="AT28" s="815"/>
      <c r="AU28" s="815" t="s">
        <v>572</v>
      </c>
      <c r="AV28" s="815"/>
      <c r="AW28" s="815"/>
      <c r="AX28" s="815"/>
      <c r="AY28" s="815"/>
      <c r="AZ28" s="816" t="s">
        <v>572</v>
      </c>
      <c r="BA28" s="816"/>
      <c r="BB28" s="816"/>
      <c r="BC28" s="816"/>
      <c r="BD28" s="816"/>
      <c r="BE28" s="807"/>
      <c r="BF28" s="807"/>
      <c r="BG28" s="807"/>
      <c r="BH28" s="807"/>
      <c r="BI28" s="808"/>
      <c r="BJ28" s="226"/>
      <c r="BK28" s="226"/>
      <c r="BL28" s="226"/>
      <c r="BM28" s="226"/>
      <c r="BN28" s="226"/>
      <c r="BO28" s="235"/>
      <c r="BP28" s="235"/>
      <c r="BQ28" s="232">
        <v>22</v>
      </c>
      <c r="BR28" s="233"/>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24"/>
    </row>
    <row r="29" spans="1:131" ht="26.25" customHeight="1" x14ac:dyDescent="0.15">
      <c r="A29" s="236">
        <v>2</v>
      </c>
      <c r="B29" s="767" t="s">
        <v>402</v>
      </c>
      <c r="C29" s="768"/>
      <c r="D29" s="768"/>
      <c r="E29" s="768"/>
      <c r="F29" s="768"/>
      <c r="G29" s="768"/>
      <c r="H29" s="768"/>
      <c r="I29" s="768"/>
      <c r="J29" s="768"/>
      <c r="K29" s="768"/>
      <c r="L29" s="768"/>
      <c r="M29" s="768"/>
      <c r="N29" s="768"/>
      <c r="O29" s="768"/>
      <c r="P29" s="769"/>
      <c r="Q29" s="770">
        <v>1558</v>
      </c>
      <c r="R29" s="771"/>
      <c r="S29" s="771"/>
      <c r="T29" s="771"/>
      <c r="U29" s="771"/>
      <c r="V29" s="771">
        <v>1422</v>
      </c>
      <c r="W29" s="771"/>
      <c r="X29" s="771"/>
      <c r="Y29" s="771"/>
      <c r="Z29" s="771"/>
      <c r="AA29" s="771">
        <v>137</v>
      </c>
      <c r="AB29" s="771"/>
      <c r="AC29" s="771"/>
      <c r="AD29" s="771"/>
      <c r="AE29" s="772"/>
      <c r="AF29" s="773">
        <v>137</v>
      </c>
      <c r="AG29" s="774"/>
      <c r="AH29" s="774"/>
      <c r="AI29" s="774"/>
      <c r="AJ29" s="775"/>
      <c r="AK29" s="821">
        <v>295</v>
      </c>
      <c r="AL29" s="817"/>
      <c r="AM29" s="817"/>
      <c r="AN29" s="817"/>
      <c r="AO29" s="817"/>
      <c r="AP29" s="817" t="s">
        <v>572</v>
      </c>
      <c r="AQ29" s="817"/>
      <c r="AR29" s="817"/>
      <c r="AS29" s="817"/>
      <c r="AT29" s="817"/>
      <c r="AU29" s="817" t="s">
        <v>572</v>
      </c>
      <c r="AV29" s="817"/>
      <c r="AW29" s="817"/>
      <c r="AX29" s="817"/>
      <c r="AY29" s="817"/>
      <c r="AZ29" s="818" t="s">
        <v>572</v>
      </c>
      <c r="BA29" s="818"/>
      <c r="BB29" s="818"/>
      <c r="BC29" s="818"/>
      <c r="BD29" s="818"/>
      <c r="BE29" s="819"/>
      <c r="BF29" s="819"/>
      <c r="BG29" s="819"/>
      <c r="BH29" s="819"/>
      <c r="BI29" s="820"/>
      <c r="BJ29" s="226"/>
      <c r="BK29" s="226"/>
      <c r="BL29" s="226"/>
      <c r="BM29" s="226"/>
      <c r="BN29" s="226"/>
      <c r="BO29" s="235"/>
      <c r="BP29" s="235"/>
      <c r="BQ29" s="232">
        <v>23</v>
      </c>
      <c r="BR29" s="233"/>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24"/>
    </row>
    <row r="30" spans="1:131" ht="26.25" customHeight="1" x14ac:dyDescent="0.15">
      <c r="A30" s="236">
        <v>3</v>
      </c>
      <c r="B30" s="767" t="s">
        <v>403</v>
      </c>
      <c r="C30" s="768"/>
      <c r="D30" s="768"/>
      <c r="E30" s="768"/>
      <c r="F30" s="768"/>
      <c r="G30" s="768"/>
      <c r="H30" s="768"/>
      <c r="I30" s="768"/>
      <c r="J30" s="768"/>
      <c r="K30" s="768"/>
      <c r="L30" s="768"/>
      <c r="M30" s="768"/>
      <c r="N30" s="768"/>
      <c r="O30" s="768"/>
      <c r="P30" s="769"/>
      <c r="Q30" s="770">
        <v>208</v>
      </c>
      <c r="R30" s="771"/>
      <c r="S30" s="771"/>
      <c r="T30" s="771"/>
      <c r="U30" s="771"/>
      <c r="V30" s="771">
        <v>206</v>
      </c>
      <c r="W30" s="771"/>
      <c r="X30" s="771"/>
      <c r="Y30" s="771"/>
      <c r="Z30" s="771"/>
      <c r="AA30" s="771">
        <v>2</v>
      </c>
      <c r="AB30" s="771"/>
      <c r="AC30" s="771"/>
      <c r="AD30" s="771"/>
      <c r="AE30" s="772"/>
      <c r="AF30" s="773">
        <v>2</v>
      </c>
      <c r="AG30" s="774"/>
      <c r="AH30" s="774"/>
      <c r="AI30" s="774"/>
      <c r="AJ30" s="775"/>
      <c r="AK30" s="821">
        <v>48</v>
      </c>
      <c r="AL30" s="817"/>
      <c r="AM30" s="817"/>
      <c r="AN30" s="817"/>
      <c r="AO30" s="817"/>
      <c r="AP30" s="817" t="s">
        <v>572</v>
      </c>
      <c r="AQ30" s="817"/>
      <c r="AR30" s="817"/>
      <c r="AS30" s="817"/>
      <c r="AT30" s="817"/>
      <c r="AU30" s="817" t="s">
        <v>572</v>
      </c>
      <c r="AV30" s="817"/>
      <c r="AW30" s="817"/>
      <c r="AX30" s="817"/>
      <c r="AY30" s="817"/>
      <c r="AZ30" s="818" t="s">
        <v>572</v>
      </c>
      <c r="BA30" s="818"/>
      <c r="BB30" s="818"/>
      <c r="BC30" s="818"/>
      <c r="BD30" s="818"/>
      <c r="BE30" s="819"/>
      <c r="BF30" s="819"/>
      <c r="BG30" s="819"/>
      <c r="BH30" s="819"/>
      <c r="BI30" s="820"/>
      <c r="BJ30" s="226"/>
      <c r="BK30" s="226"/>
      <c r="BL30" s="226"/>
      <c r="BM30" s="226"/>
      <c r="BN30" s="226"/>
      <c r="BO30" s="235"/>
      <c r="BP30" s="235"/>
      <c r="BQ30" s="232">
        <v>24</v>
      </c>
      <c r="BR30" s="233"/>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24"/>
    </row>
    <row r="31" spans="1:131" ht="26.25" customHeight="1" x14ac:dyDescent="0.15">
      <c r="A31" s="236">
        <v>4</v>
      </c>
      <c r="B31" s="767" t="s">
        <v>404</v>
      </c>
      <c r="C31" s="768"/>
      <c r="D31" s="768"/>
      <c r="E31" s="768"/>
      <c r="F31" s="768"/>
      <c r="G31" s="768"/>
      <c r="H31" s="768"/>
      <c r="I31" s="768"/>
      <c r="J31" s="768"/>
      <c r="K31" s="768"/>
      <c r="L31" s="768"/>
      <c r="M31" s="768"/>
      <c r="N31" s="768"/>
      <c r="O31" s="768"/>
      <c r="P31" s="769"/>
      <c r="Q31" s="770">
        <v>376</v>
      </c>
      <c r="R31" s="771"/>
      <c r="S31" s="771"/>
      <c r="T31" s="771"/>
      <c r="U31" s="771"/>
      <c r="V31" s="771">
        <v>347</v>
      </c>
      <c r="W31" s="771"/>
      <c r="X31" s="771"/>
      <c r="Y31" s="771"/>
      <c r="Z31" s="771"/>
      <c r="AA31" s="771">
        <v>29</v>
      </c>
      <c r="AB31" s="771"/>
      <c r="AC31" s="771"/>
      <c r="AD31" s="771"/>
      <c r="AE31" s="772"/>
      <c r="AF31" s="773">
        <v>204</v>
      </c>
      <c r="AG31" s="774"/>
      <c r="AH31" s="774"/>
      <c r="AI31" s="774"/>
      <c r="AJ31" s="775"/>
      <c r="AK31" s="821">
        <v>14</v>
      </c>
      <c r="AL31" s="817"/>
      <c r="AM31" s="817"/>
      <c r="AN31" s="817"/>
      <c r="AO31" s="817"/>
      <c r="AP31" s="817">
        <v>757</v>
      </c>
      <c r="AQ31" s="817"/>
      <c r="AR31" s="817"/>
      <c r="AS31" s="817"/>
      <c r="AT31" s="817"/>
      <c r="AU31" s="817">
        <v>75</v>
      </c>
      <c r="AV31" s="817"/>
      <c r="AW31" s="817"/>
      <c r="AX31" s="817"/>
      <c r="AY31" s="817"/>
      <c r="AZ31" s="818" t="s">
        <v>572</v>
      </c>
      <c r="BA31" s="818"/>
      <c r="BB31" s="818"/>
      <c r="BC31" s="818"/>
      <c r="BD31" s="818"/>
      <c r="BE31" s="819" t="s">
        <v>405</v>
      </c>
      <c r="BF31" s="819"/>
      <c r="BG31" s="819"/>
      <c r="BH31" s="819"/>
      <c r="BI31" s="820"/>
      <c r="BJ31" s="226"/>
      <c r="BK31" s="226"/>
      <c r="BL31" s="226"/>
      <c r="BM31" s="226"/>
      <c r="BN31" s="226"/>
      <c r="BO31" s="235"/>
      <c r="BP31" s="235"/>
      <c r="BQ31" s="232">
        <v>25</v>
      </c>
      <c r="BR31" s="233"/>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24"/>
    </row>
    <row r="32" spans="1:131" ht="26.25" customHeight="1" x14ac:dyDescent="0.15">
      <c r="A32" s="236">
        <v>5</v>
      </c>
      <c r="B32" s="767" t="s">
        <v>406</v>
      </c>
      <c r="C32" s="768"/>
      <c r="D32" s="768"/>
      <c r="E32" s="768"/>
      <c r="F32" s="768"/>
      <c r="G32" s="768"/>
      <c r="H32" s="768"/>
      <c r="I32" s="768"/>
      <c r="J32" s="768"/>
      <c r="K32" s="768"/>
      <c r="L32" s="768"/>
      <c r="M32" s="768"/>
      <c r="N32" s="768"/>
      <c r="O32" s="768"/>
      <c r="P32" s="769"/>
      <c r="Q32" s="770">
        <v>623</v>
      </c>
      <c r="R32" s="771"/>
      <c r="S32" s="771"/>
      <c r="T32" s="771"/>
      <c r="U32" s="771"/>
      <c r="V32" s="771">
        <v>478</v>
      </c>
      <c r="W32" s="771"/>
      <c r="X32" s="771"/>
      <c r="Y32" s="771"/>
      <c r="Z32" s="771"/>
      <c r="AA32" s="771">
        <v>145</v>
      </c>
      <c r="AB32" s="771"/>
      <c r="AC32" s="771"/>
      <c r="AD32" s="771"/>
      <c r="AE32" s="772"/>
      <c r="AF32" s="773">
        <v>129</v>
      </c>
      <c r="AG32" s="774"/>
      <c r="AH32" s="774"/>
      <c r="AI32" s="774"/>
      <c r="AJ32" s="775"/>
      <c r="AK32" s="821">
        <v>292</v>
      </c>
      <c r="AL32" s="817"/>
      <c r="AM32" s="817"/>
      <c r="AN32" s="817"/>
      <c r="AO32" s="817"/>
      <c r="AP32" s="817">
        <v>3504</v>
      </c>
      <c r="AQ32" s="817"/>
      <c r="AR32" s="817"/>
      <c r="AS32" s="817"/>
      <c r="AT32" s="817"/>
      <c r="AU32" s="817">
        <v>2975</v>
      </c>
      <c r="AV32" s="817"/>
      <c r="AW32" s="817"/>
      <c r="AX32" s="817"/>
      <c r="AY32" s="817"/>
      <c r="AZ32" s="818" t="s">
        <v>572</v>
      </c>
      <c r="BA32" s="818"/>
      <c r="BB32" s="818"/>
      <c r="BC32" s="818"/>
      <c r="BD32" s="818"/>
      <c r="BE32" s="819" t="s">
        <v>405</v>
      </c>
      <c r="BF32" s="819"/>
      <c r="BG32" s="819"/>
      <c r="BH32" s="819"/>
      <c r="BI32" s="820"/>
      <c r="BJ32" s="226"/>
      <c r="BK32" s="226"/>
      <c r="BL32" s="226"/>
      <c r="BM32" s="226"/>
      <c r="BN32" s="226"/>
      <c r="BO32" s="235"/>
      <c r="BP32" s="235"/>
      <c r="BQ32" s="232">
        <v>26</v>
      </c>
      <c r="BR32" s="233"/>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24"/>
    </row>
    <row r="33" spans="1:131" ht="26.25" customHeight="1" x14ac:dyDescent="0.15">
      <c r="A33" s="236">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26"/>
      <c r="BK33" s="226"/>
      <c r="BL33" s="226"/>
      <c r="BM33" s="226"/>
      <c r="BN33" s="226"/>
      <c r="BO33" s="235"/>
      <c r="BP33" s="235"/>
      <c r="BQ33" s="232">
        <v>27</v>
      </c>
      <c r="BR33" s="233"/>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24"/>
    </row>
    <row r="34" spans="1:131" ht="26.25" customHeight="1" x14ac:dyDescent="0.15">
      <c r="A34" s="236">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26"/>
      <c r="BK34" s="226"/>
      <c r="BL34" s="226"/>
      <c r="BM34" s="226"/>
      <c r="BN34" s="226"/>
      <c r="BO34" s="235"/>
      <c r="BP34" s="235"/>
      <c r="BQ34" s="232">
        <v>28</v>
      </c>
      <c r="BR34" s="233"/>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24"/>
    </row>
    <row r="35" spans="1:131" ht="26.25" customHeight="1" x14ac:dyDescent="0.15">
      <c r="A35" s="236">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26"/>
      <c r="BK35" s="226"/>
      <c r="BL35" s="226"/>
      <c r="BM35" s="226"/>
      <c r="BN35" s="226"/>
      <c r="BO35" s="235"/>
      <c r="BP35" s="235"/>
      <c r="BQ35" s="232">
        <v>29</v>
      </c>
      <c r="BR35" s="233"/>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24"/>
    </row>
    <row r="36" spans="1:131" ht="26.25" customHeight="1" x14ac:dyDescent="0.15">
      <c r="A36" s="236">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26"/>
      <c r="BK36" s="226"/>
      <c r="BL36" s="226"/>
      <c r="BM36" s="226"/>
      <c r="BN36" s="226"/>
      <c r="BO36" s="235"/>
      <c r="BP36" s="235"/>
      <c r="BQ36" s="232">
        <v>30</v>
      </c>
      <c r="BR36" s="233"/>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24"/>
    </row>
    <row r="37" spans="1:131" ht="26.25" customHeight="1" x14ac:dyDescent="0.15">
      <c r="A37" s="236">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26"/>
      <c r="BK37" s="226"/>
      <c r="BL37" s="226"/>
      <c r="BM37" s="226"/>
      <c r="BN37" s="226"/>
      <c r="BO37" s="235"/>
      <c r="BP37" s="235"/>
      <c r="BQ37" s="232">
        <v>31</v>
      </c>
      <c r="BR37" s="233"/>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24"/>
    </row>
    <row r="38" spans="1:131" ht="26.25" customHeight="1" x14ac:dyDescent="0.15">
      <c r="A38" s="236">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26"/>
      <c r="BK38" s="226"/>
      <c r="BL38" s="226"/>
      <c r="BM38" s="226"/>
      <c r="BN38" s="226"/>
      <c r="BO38" s="235"/>
      <c r="BP38" s="235"/>
      <c r="BQ38" s="232">
        <v>32</v>
      </c>
      <c r="BR38" s="233"/>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24"/>
    </row>
    <row r="39" spans="1:131" ht="26.25" customHeight="1" x14ac:dyDescent="0.15">
      <c r="A39" s="236">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26"/>
      <c r="BK39" s="226"/>
      <c r="BL39" s="226"/>
      <c r="BM39" s="226"/>
      <c r="BN39" s="226"/>
      <c r="BO39" s="235"/>
      <c r="BP39" s="235"/>
      <c r="BQ39" s="232">
        <v>33</v>
      </c>
      <c r="BR39" s="233"/>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24"/>
    </row>
    <row r="40" spans="1:131" ht="26.25" customHeight="1" x14ac:dyDescent="0.15">
      <c r="A40" s="232">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26"/>
      <c r="BK40" s="226"/>
      <c r="BL40" s="226"/>
      <c r="BM40" s="226"/>
      <c r="BN40" s="226"/>
      <c r="BO40" s="235"/>
      <c r="BP40" s="235"/>
      <c r="BQ40" s="232">
        <v>34</v>
      </c>
      <c r="BR40" s="233"/>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24"/>
    </row>
    <row r="41" spans="1:131" ht="26.25" customHeight="1" x14ac:dyDescent="0.15">
      <c r="A41" s="232">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26"/>
      <c r="BK41" s="226"/>
      <c r="BL41" s="226"/>
      <c r="BM41" s="226"/>
      <c r="BN41" s="226"/>
      <c r="BO41" s="235"/>
      <c r="BP41" s="235"/>
      <c r="BQ41" s="232">
        <v>35</v>
      </c>
      <c r="BR41" s="233"/>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24"/>
    </row>
    <row r="42" spans="1:131" ht="26.25" customHeight="1" x14ac:dyDescent="0.15">
      <c r="A42" s="232">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26"/>
      <c r="BK42" s="226"/>
      <c r="BL42" s="226"/>
      <c r="BM42" s="226"/>
      <c r="BN42" s="226"/>
      <c r="BO42" s="235"/>
      <c r="BP42" s="235"/>
      <c r="BQ42" s="232">
        <v>36</v>
      </c>
      <c r="BR42" s="233"/>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24"/>
    </row>
    <row r="43" spans="1:131" ht="26.25" customHeight="1" x14ac:dyDescent="0.15">
      <c r="A43" s="232">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26"/>
      <c r="BK43" s="226"/>
      <c r="BL43" s="226"/>
      <c r="BM43" s="226"/>
      <c r="BN43" s="226"/>
      <c r="BO43" s="235"/>
      <c r="BP43" s="235"/>
      <c r="BQ43" s="232">
        <v>37</v>
      </c>
      <c r="BR43" s="233"/>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24"/>
    </row>
    <row r="44" spans="1:131" ht="26.25" customHeight="1" x14ac:dyDescent="0.15">
      <c r="A44" s="232">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26"/>
      <c r="BK44" s="226"/>
      <c r="BL44" s="226"/>
      <c r="BM44" s="226"/>
      <c r="BN44" s="226"/>
      <c r="BO44" s="235"/>
      <c r="BP44" s="235"/>
      <c r="BQ44" s="232">
        <v>38</v>
      </c>
      <c r="BR44" s="233"/>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24"/>
    </row>
    <row r="45" spans="1:131" ht="26.25" customHeight="1" x14ac:dyDescent="0.15">
      <c r="A45" s="232">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26"/>
      <c r="BK45" s="226"/>
      <c r="BL45" s="226"/>
      <c r="BM45" s="226"/>
      <c r="BN45" s="226"/>
      <c r="BO45" s="235"/>
      <c r="BP45" s="235"/>
      <c r="BQ45" s="232">
        <v>39</v>
      </c>
      <c r="BR45" s="233"/>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24"/>
    </row>
    <row r="46" spans="1:131" ht="26.25" customHeight="1" x14ac:dyDescent="0.15">
      <c r="A46" s="232">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26"/>
      <c r="BK46" s="226"/>
      <c r="BL46" s="226"/>
      <c r="BM46" s="226"/>
      <c r="BN46" s="226"/>
      <c r="BO46" s="235"/>
      <c r="BP46" s="235"/>
      <c r="BQ46" s="232">
        <v>40</v>
      </c>
      <c r="BR46" s="233"/>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24"/>
    </row>
    <row r="47" spans="1:131" ht="26.25" customHeight="1" x14ac:dyDescent="0.15">
      <c r="A47" s="232">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26"/>
      <c r="BK47" s="226"/>
      <c r="BL47" s="226"/>
      <c r="BM47" s="226"/>
      <c r="BN47" s="226"/>
      <c r="BO47" s="235"/>
      <c r="BP47" s="235"/>
      <c r="BQ47" s="232">
        <v>41</v>
      </c>
      <c r="BR47" s="233"/>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24"/>
    </row>
    <row r="48" spans="1:131" ht="26.25" customHeight="1" x14ac:dyDescent="0.15">
      <c r="A48" s="232">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26"/>
      <c r="BK48" s="226"/>
      <c r="BL48" s="226"/>
      <c r="BM48" s="226"/>
      <c r="BN48" s="226"/>
      <c r="BO48" s="235"/>
      <c r="BP48" s="235"/>
      <c r="BQ48" s="232">
        <v>42</v>
      </c>
      <c r="BR48" s="233"/>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24"/>
    </row>
    <row r="49" spans="1:131" ht="26.25" customHeight="1" x14ac:dyDescent="0.15">
      <c r="A49" s="232">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26"/>
      <c r="BK49" s="226"/>
      <c r="BL49" s="226"/>
      <c r="BM49" s="226"/>
      <c r="BN49" s="226"/>
      <c r="BO49" s="235"/>
      <c r="BP49" s="235"/>
      <c r="BQ49" s="232">
        <v>43</v>
      </c>
      <c r="BR49" s="233"/>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24"/>
    </row>
    <row r="50" spans="1:131" ht="26.25" customHeight="1" x14ac:dyDescent="0.15">
      <c r="A50" s="232">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26"/>
      <c r="BK50" s="226"/>
      <c r="BL50" s="226"/>
      <c r="BM50" s="226"/>
      <c r="BN50" s="226"/>
      <c r="BO50" s="235"/>
      <c r="BP50" s="235"/>
      <c r="BQ50" s="232">
        <v>44</v>
      </c>
      <c r="BR50" s="233"/>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24"/>
    </row>
    <row r="51" spans="1:131" ht="26.25" customHeight="1" x14ac:dyDescent="0.15">
      <c r="A51" s="232">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26"/>
      <c r="BK51" s="226"/>
      <c r="BL51" s="226"/>
      <c r="BM51" s="226"/>
      <c r="BN51" s="226"/>
      <c r="BO51" s="235"/>
      <c r="BP51" s="235"/>
      <c r="BQ51" s="232">
        <v>45</v>
      </c>
      <c r="BR51" s="233"/>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24"/>
    </row>
    <row r="52" spans="1:131" ht="26.25" customHeight="1" x14ac:dyDescent="0.15">
      <c r="A52" s="232">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26"/>
      <c r="BK52" s="226"/>
      <c r="BL52" s="226"/>
      <c r="BM52" s="226"/>
      <c r="BN52" s="226"/>
      <c r="BO52" s="235"/>
      <c r="BP52" s="235"/>
      <c r="BQ52" s="232">
        <v>46</v>
      </c>
      <c r="BR52" s="233"/>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24"/>
    </row>
    <row r="53" spans="1:131" ht="26.25" customHeight="1" x14ac:dyDescent="0.15">
      <c r="A53" s="232">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26"/>
      <c r="BK53" s="226"/>
      <c r="BL53" s="226"/>
      <c r="BM53" s="226"/>
      <c r="BN53" s="226"/>
      <c r="BO53" s="235"/>
      <c r="BP53" s="235"/>
      <c r="BQ53" s="232">
        <v>47</v>
      </c>
      <c r="BR53" s="233"/>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24"/>
    </row>
    <row r="54" spans="1:131" ht="26.25" customHeight="1" x14ac:dyDescent="0.15">
      <c r="A54" s="232">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26"/>
      <c r="BK54" s="226"/>
      <c r="BL54" s="226"/>
      <c r="BM54" s="226"/>
      <c r="BN54" s="226"/>
      <c r="BO54" s="235"/>
      <c r="BP54" s="235"/>
      <c r="BQ54" s="232">
        <v>48</v>
      </c>
      <c r="BR54" s="233"/>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24"/>
    </row>
    <row r="55" spans="1:131" ht="26.25" customHeight="1" x14ac:dyDescent="0.15">
      <c r="A55" s="232">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26"/>
      <c r="BK55" s="226"/>
      <c r="BL55" s="226"/>
      <c r="BM55" s="226"/>
      <c r="BN55" s="226"/>
      <c r="BO55" s="235"/>
      <c r="BP55" s="235"/>
      <c r="BQ55" s="232">
        <v>49</v>
      </c>
      <c r="BR55" s="233"/>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24"/>
    </row>
    <row r="56" spans="1:131" ht="26.25" customHeight="1" x14ac:dyDescent="0.15">
      <c r="A56" s="232">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26"/>
      <c r="BK56" s="226"/>
      <c r="BL56" s="226"/>
      <c r="BM56" s="226"/>
      <c r="BN56" s="226"/>
      <c r="BO56" s="235"/>
      <c r="BP56" s="235"/>
      <c r="BQ56" s="232">
        <v>50</v>
      </c>
      <c r="BR56" s="233"/>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24"/>
    </row>
    <row r="57" spans="1:131" ht="26.25" customHeight="1" x14ac:dyDescent="0.15">
      <c r="A57" s="232">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26"/>
      <c r="BK57" s="226"/>
      <c r="BL57" s="226"/>
      <c r="BM57" s="226"/>
      <c r="BN57" s="226"/>
      <c r="BO57" s="235"/>
      <c r="BP57" s="235"/>
      <c r="BQ57" s="232">
        <v>51</v>
      </c>
      <c r="BR57" s="233"/>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24"/>
    </row>
    <row r="58" spans="1:131" ht="26.25" customHeight="1" x14ac:dyDescent="0.15">
      <c r="A58" s="232">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26"/>
      <c r="BK58" s="226"/>
      <c r="BL58" s="226"/>
      <c r="BM58" s="226"/>
      <c r="BN58" s="226"/>
      <c r="BO58" s="235"/>
      <c r="BP58" s="235"/>
      <c r="BQ58" s="232">
        <v>52</v>
      </c>
      <c r="BR58" s="233"/>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24"/>
    </row>
    <row r="59" spans="1:131" ht="26.25" customHeight="1" x14ac:dyDescent="0.15">
      <c r="A59" s="232">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26"/>
      <c r="BK59" s="226"/>
      <c r="BL59" s="226"/>
      <c r="BM59" s="226"/>
      <c r="BN59" s="226"/>
      <c r="BO59" s="235"/>
      <c r="BP59" s="235"/>
      <c r="BQ59" s="232">
        <v>53</v>
      </c>
      <c r="BR59" s="233"/>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24"/>
    </row>
    <row r="60" spans="1:131" ht="26.25" customHeight="1" x14ac:dyDescent="0.15">
      <c r="A60" s="232">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26"/>
      <c r="BK60" s="226"/>
      <c r="BL60" s="226"/>
      <c r="BM60" s="226"/>
      <c r="BN60" s="226"/>
      <c r="BO60" s="235"/>
      <c r="BP60" s="235"/>
      <c r="BQ60" s="232">
        <v>54</v>
      </c>
      <c r="BR60" s="233"/>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24"/>
    </row>
    <row r="61" spans="1:131" ht="26.25" customHeight="1" thickBot="1" x14ac:dyDescent="0.2">
      <c r="A61" s="232">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26"/>
      <c r="BK61" s="226"/>
      <c r="BL61" s="226"/>
      <c r="BM61" s="226"/>
      <c r="BN61" s="226"/>
      <c r="BO61" s="235"/>
      <c r="BP61" s="235"/>
      <c r="BQ61" s="232">
        <v>55</v>
      </c>
      <c r="BR61" s="233"/>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24"/>
    </row>
    <row r="62" spans="1:131" ht="26.25" customHeight="1" x14ac:dyDescent="0.15">
      <c r="A62" s="232">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407</v>
      </c>
      <c r="BK62" s="793"/>
      <c r="BL62" s="793"/>
      <c r="BM62" s="793"/>
      <c r="BN62" s="794"/>
      <c r="BO62" s="235"/>
      <c r="BP62" s="235"/>
      <c r="BQ62" s="232">
        <v>56</v>
      </c>
      <c r="BR62" s="233"/>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24"/>
    </row>
    <row r="63" spans="1:131" ht="26.25" customHeight="1" thickBot="1" x14ac:dyDescent="0.2">
      <c r="A63" s="234" t="s">
        <v>388</v>
      </c>
      <c r="B63" s="776" t="s">
        <v>408</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493</v>
      </c>
      <c r="AG63" s="831"/>
      <c r="AH63" s="831"/>
      <c r="AI63" s="831"/>
      <c r="AJ63" s="832"/>
      <c r="AK63" s="833"/>
      <c r="AL63" s="828"/>
      <c r="AM63" s="828"/>
      <c r="AN63" s="828"/>
      <c r="AO63" s="828"/>
      <c r="AP63" s="831">
        <v>4261</v>
      </c>
      <c r="AQ63" s="831"/>
      <c r="AR63" s="831"/>
      <c r="AS63" s="831"/>
      <c r="AT63" s="831"/>
      <c r="AU63" s="831">
        <v>3050</v>
      </c>
      <c r="AV63" s="831"/>
      <c r="AW63" s="831"/>
      <c r="AX63" s="831"/>
      <c r="AY63" s="831"/>
      <c r="AZ63" s="835"/>
      <c r="BA63" s="835"/>
      <c r="BB63" s="835"/>
      <c r="BC63" s="835"/>
      <c r="BD63" s="835"/>
      <c r="BE63" s="836"/>
      <c r="BF63" s="836"/>
      <c r="BG63" s="836"/>
      <c r="BH63" s="836"/>
      <c r="BI63" s="837"/>
      <c r="BJ63" s="838" t="s">
        <v>138</v>
      </c>
      <c r="BK63" s="839"/>
      <c r="BL63" s="839"/>
      <c r="BM63" s="839"/>
      <c r="BN63" s="840"/>
      <c r="BO63" s="235"/>
      <c r="BP63" s="235"/>
      <c r="BQ63" s="232">
        <v>57</v>
      </c>
      <c r="BR63" s="233"/>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24"/>
    </row>
    <row r="64" spans="1:131" ht="26.25" customHeight="1" x14ac:dyDescent="0.15">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235"/>
      <c r="AR64" s="235"/>
      <c r="AS64" s="235"/>
      <c r="AT64" s="235"/>
      <c r="AU64" s="235"/>
      <c r="AV64" s="235"/>
      <c r="AW64" s="235"/>
      <c r="AX64" s="235"/>
      <c r="AY64" s="235"/>
      <c r="AZ64" s="235"/>
      <c r="BA64" s="235"/>
      <c r="BB64" s="235"/>
      <c r="BC64" s="235"/>
      <c r="BD64" s="235"/>
      <c r="BE64" s="235"/>
      <c r="BF64" s="235"/>
      <c r="BG64" s="235"/>
      <c r="BH64" s="235"/>
      <c r="BI64" s="235"/>
      <c r="BJ64" s="235"/>
      <c r="BK64" s="235"/>
      <c r="BL64" s="235"/>
      <c r="BM64" s="235"/>
      <c r="BN64" s="235"/>
      <c r="BO64" s="235"/>
      <c r="BP64" s="235"/>
      <c r="BQ64" s="232">
        <v>58</v>
      </c>
      <c r="BR64" s="233"/>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24"/>
    </row>
    <row r="65" spans="1:131" ht="26.25" customHeight="1" thickBot="1" x14ac:dyDescent="0.2">
      <c r="A65" s="226" t="s">
        <v>409</v>
      </c>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6"/>
      <c r="BD65" s="226"/>
      <c r="BE65" s="235"/>
      <c r="BF65" s="235"/>
      <c r="BG65" s="235"/>
      <c r="BH65" s="235"/>
      <c r="BI65" s="235"/>
      <c r="BJ65" s="235"/>
      <c r="BK65" s="235"/>
      <c r="BL65" s="235"/>
      <c r="BM65" s="235"/>
      <c r="BN65" s="235"/>
      <c r="BO65" s="235"/>
      <c r="BP65" s="235"/>
      <c r="BQ65" s="232">
        <v>59</v>
      </c>
      <c r="BR65" s="233"/>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24"/>
    </row>
    <row r="66" spans="1:131" ht="26.25" customHeight="1" x14ac:dyDescent="0.15">
      <c r="A66" s="714" t="s">
        <v>410</v>
      </c>
      <c r="B66" s="715"/>
      <c r="C66" s="715"/>
      <c r="D66" s="715"/>
      <c r="E66" s="715"/>
      <c r="F66" s="715"/>
      <c r="G66" s="715"/>
      <c r="H66" s="715"/>
      <c r="I66" s="715"/>
      <c r="J66" s="715"/>
      <c r="K66" s="715"/>
      <c r="L66" s="715"/>
      <c r="M66" s="715"/>
      <c r="N66" s="715"/>
      <c r="O66" s="715"/>
      <c r="P66" s="716"/>
      <c r="Q66" s="720" t="s">
        <v>393</v>
      </c>
      <c r="R66" s="721"/>
      <c r="S66" s="721"/>
      <c r="T66" s="721"/>
      <c r="U66" s="722"/>
      <c r="V66" s="720" t="s">
        <v>411</v>
      </c>
      <c r="W66" s="721"/>
      <c r="X66" s="721"/>
      <c r="Y66" s="721"/>
      <c r="Z66" s="722"/>
      <c r="AA66" s="720" t="s">
        <v>412</v>
      </c>
      <c r="AB66" s="721"/>
      <c r="AC66" s="721"/>
      <c r="AD66" s="721"/>
      <c r="AE66" s="722"/>
      <c r="AF66" s="841" t="s">
        <v>413</v>
      </c>
      <c r="AG66" s="802"/>
      <c r="AH66" s="802"/>
      <c r="AI66" s="802"/>
      <c r="AJ66" s="842"/>
      <c r="AK66" s="720" t="s">
        <v>397</v>
      </c>
      <c r="AL66" s="715"/>
      <c r="AM66" s="715"/>
      <c r="AN66" s="715"/>
      <c r="AO66" s="716"/>
      <c r="AP66" s="720" t="s">
        <v>414</v>
      </c>
      <c r="AQ66" s="721"/>
      <c r="AR66" s="721"/>
      <c r="AS66" s="721"/>
      <c r="AT66" s="722"/>
      <c r="AU66" s="720" t="s">
        <v>415</v>
      </c>
      <c r="AV66" s="721"/>
      <c r="AW66" s="721"/>
      <c r="AX66" s="721"/>
      <c r="AY66" s="722"/>
      <c r="AZ66" s="720" t="s">
        <v>376</v>
      </c>
      <c r="BA66" s="721"/>
      <c r="BB66" s="721"/>
      <c r="BC66" s="721"/>
      <c r="BD66" s="727"/>
      <c r="BE66" s="235"/>
      <c r="BF66" s="235"/>
      <c r="BG66" s="235"/>
      <c r="BH66" s="235"/>
      <c r="BI66" s="235"/>
      <c r="BJ66" s="235"/>
      <c r="BK66" s="235"/>
      <c r="BL66" s="235"/>
      <c r="BM66" s="235"/>
      <c r="BN66" s="235"/>
      <c r="BO66" s="235"/>
      <c r="BP66" s="235"/>
      <c r="BQ66" s="232">
        <v>60</v>
      </c>
      <c r="BR66" s="237"/>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24"/>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35"/>
      <c r="BF67" s="235"/>
      <c r="BG67" s="235"/>
      <c r="BH67" s="235"/>
      <c r="BI67" s="235"/>
      <c r="BJ67" s="235"/>
      <c r="BK67" s="235"/>
      <c r="BL67" s="235"/>
      <c r="BM67" s="235"/>
      <c r="BN67" s="235"/>
      <c r="BO67" s="235"/>
      <c r="BP67" s="235"/>
      <c r="BQ67" s="232">
        <v>61</v>
      </c>
      <c r="BR67" s="237"/>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24"/>
    </row>
    <row r="68" spans="1:131" ht="26.25" customHeight="1" thickTop="1" x14ac:dyDescent="0.15">
      <c r="A68" s="230">
        <v>1</v>
      </c>
      <c r="B68" s="856" t="s">
        <v>573</v>
      </c>
      <c r="C68" s="857"/>
      <c r="D68" s="857"/>
      <c r="E68" s="857"/>
      <c r="F68" s="857"/>
      <c r="G68" s="857"/>
      <c r="H68" s="857"/>
      <c r="I68" s="857"/>
      <c r="J68" s="857"/>
      <c r="K68" s="857"/>
      <c r="L68" s="857"/>
      <c r="M68" s="857"/>
      <c r="N68" s="857"/>
      <c r="O68" s="857"/>
      <c r="P68" s="858"/>
      <c r="Q68" s="859">
        <v>2647</v>
      </c>
      <c r="R68" s="853"/>
      <c r="S68" s="853"/>
      <c r="T68" s="853"/>
      <c r="U68" s="853"/>
      <c r="V68" s="853">
        <v>2596</v>
      </c>
      <c r="W68" s="853"/>
      <c r="X68" s="853"/>
      <c r="Y68" s="853"/>
      <c r="Z68" s="853"/>
      <c r="AA68" s="853">
        <v>51</v>
      </c>
      <c r="AB68" s="853"/>
      <c r="AC68" s="853"/>
      <c r="AD68" s="853"/>
      <c r="AE68" s="853"/>
      <c r="AF68" s="853">
        <v>51</v>
      </c>
      <c r="AG68" s="853"/>
      <c r="AH68" s="853"/>
      <c r="AI68" s="853"/>
      <c r="AJ68" s="853"/>
      <c r="AK68" s="853">
        <v>89</v>
      </c>
      <c r="AL68" s="853"/>
      <c r="AM68" s="853"/>
      <c r="AN68" s="853"/>
      <c r="AO68" s="853"/>
      <c r="AP68" s="853">
        <v>330</v>
      </c>
      <c r="AQ68" s="853"/>
      <c r="AR68" s="853"/>
      <c r="AS68" s="853"/>
      <c r="AT68" s="853"/>
      <c r="AU68" s="853">
        <v>18</v>
      </c>
      <c r="AV68" s="853"/>
      <c r="AW68" s="853"/>
      <c r="AX68" s="853"/>
      <c r="AY68" s="853"/>
      <c r="AZ68" s="854"/>
      <c r="BA68" s="854"/>
      <c r="BB68" s="854"/>
      <c r="BC68" s="854"/>
      <c r="BD68" s="855"/>
      <c r="BE68" s="235"/>
      <c r="BF68" s="235"/>
      <c r="BG68" s="235"/>
      <c r="BH68" s="235"/>
      <c r="BI68" s="235"/>
      <c r="BJ68" s="235"/>
      <c r="BK68" s="235"/>
      <c r="BL68" s="235"/>
      <c r="BM68" s="235"/>
      <c r="BN68" s="235"/>
      <c r="BO68" s="235"/>
      <c r="BP68" s="235"/>
      <c r="BQ68" s="232">
        <v>62</v>
      </c>
      <c r="BR68" s="237"/>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24"/>
    </row>
    <row r="69" spans="1:131" ht="26.25" customHeight="1" x14ac:dyDescent="0.15">
      <c r="A69" s="232">
        <v>2</v>
      </c>
      <c r="B69" s="860" t="s">
        <v>574</v>
      </c>
      <c r="C69" s="861"/>
      <c r="D69" s="861"/>
      <c r="E69" s="861"/>
      <c r="F69" s="861"/>
      <c r="G69" s="861"/>
      <c r="H69" s="861"/>
      <c r="I69" s="861"/>
      <c r="J69" s="861"/>
      <c r="K69" s="861"/>
      <c r="L69" s="861"/>
      <c r="M69" s="861"/>
      <c r="N69" s="861"/>
      <c r="O69" s="861"/>
      <c r="P69" s="862"/>
      <c r="Q69" s="863">
        <v>12629</v>
      </c>
      <c r="R69" s="817"/>
      <c r="S69" s="817"/>
      <c r="T69" s="817"/>
      <c r="U69" s="817"/>
      <c r="V69" s="817">
        <v>12063</v>
      </c>
      <c r="W69" s="817"/>
      <c r="X69" s="817"/>
      <c r="Y69" s="817"/>
      <c r="Z69" s="817"/>
      <c r="AA69" s="817">
        <v>566</v>
      </c>
      <c r="AB69" s="817"/>
      <c r="AC69" s="817"/>
      <c r="AD69" s="817"/>
      <c r="AE69" s="817"/>
      <c r="AF69" s="817">
        <v>566</v>
      </c>
      <c r="AG69" s="817"/>
      <c r="AH69" s="817"/>
      <c r="AI69" s="817"/>
      <c r="AJ69" s="817"/>
      <c r="AK69" s="817">
        <v>2179</v>
      </c>
      <c r="AL69" s="817"/>
      <c r="AM69" s="817"/>
      <c r="AN69" s="817"/>
      <c r="AO69" s="817"/>
      <c r="AP69" s="817" t="s">
        <v>572</v>
      </c>
      <c r="AQ69" s="817"/>
      <c r="AR69" s="817"/>
      <c r="AS69" s="817"/>
      <c r="AT69" s="817"/>
      <c r="AU69" s="817" t="s">
        <v>572</v>
      </c>
      <c r="AV69" s="817"/>
      <c r="AW69" s="817"/>
      <c r="AX69" s="817"/>
      <c r="AY69" s="817"/>
      <c r="AZ69" s="819"/>
      <c r="BA69" s="819"/>
      <c r="BB69" s="819"/>
      <c r="BC69" s="819"/>
      <c r="BD69" s="820"/>
      <c r="BE69" s="235"/>
      <c r="BF69" s="235"/>
      <c r="BG69" s="235"/>
      <c r="BH69" s="235"/>
      <c r="BI69" s="235"/>
      <c r="BJ69" s="235"/>
      <c r="BK69" s="235"/>
      <c r="BL69" s="235"/>
      <c r="BM69" s="235"/>
      <c r="BN69" s="235"/>
      <c r="BO69" s="235"/>
      <c r="BP69" s="235"/>
      <c r="BQ69" s="232">
        <v>63</v>
      </c>
      <c r="BR69" s="237"/>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24"/>
    </row>
    <row r="70" spans="1:131" ht="26.25" customHeight="1" x14ac:dyDescent="0.15">
      <c r="A70" s="232">
        <v>3</v>
      </c>
      <c r="B70" s="860" t="s">
        <v>575</v>
      </c>
      <c r="C70" s="861"/>
      <c r="D70" s="861"/>
      <c r="E70" s="861"/>
      <c r="F70" s="861"/>
      <c r="G70" s="861"/>
      <c r="H70" s="861"/>
      <c r="I70" s="861"/>
      <c r="J70" s="861"/>
      <c r="K70" s="861"/>
      <c r="L70" s="861"/>
      <c r="M70" s="861"/>
      <c r="N70" s="861"/>
      <c r="O70" s="861"/>
      <c r="P70" s="862"/>
      <c r="Q70" s="863">
        <v>865</v>
      </c>
      <c r="R70" s="817"/>
      <c r="S70" s="817"/>
      <c r="T70" s="817"/>
      <c r="U70" s="817"/>
      <c r="V70" s="817">
        <v>863</v>
      </c>
      <c r="W70" s="817"/>
      <c r="X70" s="817"/>
      <c r="Y70" s="817"/>
      <c r="Z70" s="817"/>
      <c r="AA70" s="817">
        <v>2</v>
      </c>
      <c r="AB70" s="817"/>
      <c r="AC70" s="817"/>
      <c r="AD70" s="817"/>
      <c r="AE70" s="817"/>
      <c r="AF70" s="817">
        <v>2</v>
      </c>
      <c r="AG70" s="817"/>
      <c r="AH70" s="817"/>
      <c r="AI70" s="817"/>
      <c r="AJ70" s="817"/>
      <c r="AK70" s="817">
        <v>2</v>
      </c>
      <c r="AL70" s="817"/>
      <c r="AM70" s="817"/>
      <c r="AN70" s="817"/>
      <c r="AO70" s="817"/>
      <c r="AP70" s="817" t="s">
        <v>572</v>
      </c>
      <c r="AQ70" s="817"/>
      <c r="AR70" s="817"/>
      <c r="AS70" s="817"/>
      <c r="AT70" s="817"/>
      <c r="AU70" s="817" t="s">
        <v>572</v>
      </c>
      <c r="AV70" s="817"/>
      <c r="AW70" s="817"/>
      <c r="AX70" s="817"/>
      <c r="AY70" s="817"/>
      <c r="AZ70" s="819"/>
      <c r="BA70" s="819"/>
      <c r="BB70" s="819"/>
      <c r="BC70" s="819"/>
      <c r="BD70" s="820"/>
      <c r="BE70" s="235"/>
      <c r="BF70" s="235"/>
      <c r="BG70" s="235"/>
      <c r="BH70" s="235"/>
      <c r="BI70" s="235"/>
      <c r="BJ70" s="235"/>
      <c r="BK70" s="235"/>
      <c r="BL70" s="235"/>
      <c r="BM70" s="235"/>
      <c r="BN70" s="235"/>
      <c r="BO70" s="235"/>
      <c r="BP70" s="235"/>
      <c r="BQ70" s="232">
        <v>64</v>
      </c>
      <c r="BR70" s="237"/>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24"/>
    </row>
    <row r="71" spans="1:131" ht="26.25" customHeight="1" x14ac:dyDescent="0.15">
      <c r="A71" s="232">
        <v>4</v>
      </c>
      <c r="B71" s="860" t="s">
        <v>576</v>
      </c>
      <c r="C71" s="861"/>
      <c r="D71" s="861"/>
      <c r="E71" s="861"/>
      <c r="F71" s="861"/>
      <c r="G71" s="861"/>
      <c r="H71" s="861"/>
      <c r="I71" s="861"/>
      <c r="J71" s="861"/>
      <c r="K71" s="861"/>
      <c r="L71" s="861"/>
      <c r="M71" s="861"/>
      <c r="N71" s="861"/>
      <c r="O71" s="861"/>
      <c r="P71" s="862"/>
      <c r="Q71" s="863">
        <v>1345</v>
      </c>
      <c r="R71" s="817"/>
      <c r="S71" s="817"/>
      <c r="T71" s="817"/>
      <c r="U71" s="817"/>
      <c r="V71" s="817">
        <v>1314</v>
      </c>
      <c r="W71" s="817"/>
      <c r="X71" s="817"/>
      <c r="Y71" s="817"/>
      <c r="Z71" s="817"/>
      <c r="AA71" s="817">
        <v>31</v>
      </c>
      <c r="AB71" s="817"/>
      <c r="AC71" s="817"/>
      <c r="AD71" s="817"/>
      <c r="AE71" s="817"/>
      <c r="AF71" s="817">
        <v>31</v>
      </c>
      <c r="AG71" s="817"/>
      <c r="AH71" s="817"/>
      <c r="AI71" s="817"/>
      <c r="AJ71" s="817"/>
      <c r="AK71" s="817">
        <v>20</v>
      </c>
      <c r="AL71" s="817"/>
      <c r="AM71" s="817"/>
      <c r="AN71" s="817"/>
      <c r="AO71" s="817"/>
      <c r="AP71" s="817">
        <v>605</v>
      </c>
      <c r="AQ71" s="817"/>
      <c r="AR71" s="817"/>
      <c r="AS71" s="817"/>
      <c r="AT71" s="817"/>
      <c r="AU71" s="817">
        <v>117</v>
      </c>
      <c r="AV71" s="817"/>
      <c r="AW71" s="817"/>
      <c r="AX71" s="817"/>
      <c r="AY71" s="817"/>
      <c r="AZ71" s="819"/>
      <c r="BA71" s="819"/>
      <c r="BB71" s="819"/>
      <c r="BC71" s="819"/>
      <c r="BD71" s="820"/>
      <c r="BE71" s="235"/>
      <c r="BF71" s="235"/>
      <c r="BG71" s="235"/>
      <c r="BH71" s="235"/>
      <c r="BI71" s="235"/>
      <c r="BJ71" s="235"/>
      <c r="BK71" s="235"/>
      <c r="BL71" s="235"/>
      <c r="BM71" s="235"/>
      <c r="BN71" s="235"/>
      <c r="BO71" s="235"/>
      <c r="BP71" s="235"/>
      <c r="BQ71" s="232">
        <v>65</v>
      </c>
      <c r="BR71" s="237"/>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24"/>
    </row>
    <row r="72" spans="1:131" ht="26.25" customHeight="1" x14ac:dyDescent="0.15">
      <c r="A72" s="232">
        <v>5</v>
      </c>
      <c r="B72" s="860" t="s">
        <v>577</v>
      </c>
      <c r="C72" s="861"/>
      <c r="D72" s="861"/>
      <c r="E72" s="861"/>
      <c r="F72" s="861"/>
      <c r="G72" s="861"/>
      <c r="H72" s="861"/>
      <c r="I72" s="861"/>
      <c r="J72" s="861"/>
      <c r="K72" s="861"/>
      <c r="L72" s="861"/>
      <c r="M72" s="861"/>
      <c r="N72" s="861"/>
      <c r="O72" s="861"/>
      <c r="P72" s="862"/>
      <c r="Q72" s="863">
        <v>174</v>
      </c>
      <c r="R72" s="817"/>
      <c r="S72" s="817"/>
      <c r="T72" s="817"/>
      <c r="U72" s="817"/>
      <c r="V72" s="817">
        <v>171</v>
      </c>
      <c r="W72" s="817"/>
      <c r="X72" s="817"/>
      <c r="Y72" s="817"/>
      <c r="Z72" s="817"/>
      <c r="AA72" s="817">
        <v>3</v>
      </c>
      <c r="AB72" s="817"/>
      <c r="AC72" s="817"/>
      <c r="AD72" s="817"/>
      <c r="AE72" s="817"/>
      <c r="AF72" s="817">
        <v>3</v>
      </c>
      <c r="AG72" s="817"/>
      <c r="AH72" s="817"/>
      <c r="AI72" s="817"/>
      <c r="AJ72" s="817"/>
      <c r="AK72" s="817">
        <v>5</v>
      </c>
      <c r="AL72" s="817"/>
      <c r="AM72" s="817"/>
      <c r="AN72" s="817"/>
      <c r="AO72" s="817"/>
      <c r="AP72" s="817" t="s">
        <v>572</v>
      </c>
      <c r="AQ72" s="817"/>
      <c r="AR72" s="817"/>
      <c r="AS72" s="817"/>
      <c r="AT72" s="817"/>
      <c r="AU72" s="817" t="s">
        <v>572</v>
      </c>
      <c r="AV72" s="817"/>
      <c r="AW72" s="817"/>
      <c r="AX72" s="817"/>
      <c r="AY72" s="817"/>
      <c r="AZ72" s="819"/>
      <c r="BA72" s="819"/>
      <c r="BB72" s="819"/>
      <c r="BC72" s="819"/>
      <c r="BD72" s="820"/>
      <c r="BE72" s="235"/>
      <c r="BF72" s="235"/>
      <c r="BG72" s="235"/>
      <c r="BH72" s="235"/>
      <c r="BI72" s="235"/>
      <c r="BJ72" s="235"/>
      <c r="BK72" s="235"/>
      <c r="BL72" s="235"/>
      <c r="BM72" s="235"/>
      <c r="BN72" s="235"/>
      <c r="BO72" s="235"/>
      <c r="BP72" s="235"/>
      <c r="BQ72" s="232">
        <v>66</v>
      </c>
      <c r="BR72" s="237"/>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24"/>
    </row>
    <row r="73" spans="1:131" ht="26.25" customHeight="1" x14ac:dyDescent="0.15">
      <c r="A73" s="232">
        <v>6</v>
      </c>
      <c r="B73" s="860" t="s">
        <v>578</v>
      </c>
      <c r="C73" s="861"/>
      <c r="D73" s="861"/>
      <c r="E73" s="861"/>
      <c r="F73" s="861"/>
      <c r="G73" s="861"/>
      <c r="H73" s="861"/>
      <c r="I73" s="861"/>
      <c r="J73" s="861"/>
      <c r="K73" s="861"/>
      <c r="L73" s="861"/>
      <c r="M73" s="861"/>
      <c r="N73" s="861"/>
      <c r="O73" s="861"/>
      <c r="P73" s="862"/>
      <c r="Q73" s="863">
        <v>245</v>
      </c>
      <c r="R73" s="817"/>
      <c r="S73" s="817"/>
      <c r="T73" s="817"/>
      <c r="U73" s="817"/>
      <c r="V73" s="817">
        <v>185</v>
      </c>
      <c r="W73" s="817"/>
      <c r="X73" s="817"/>
      <c r="Y73" s="817"/>
      <c r="Z73" s="817"/>
      <c r="AA73" s="817">
        <v>61</v>
      </c>
      <c r="AB73" s="817"/>
      <c r="AC73" s="817"/>
      <c r="AD73" s="817"/>
      <c r="AE73" s="817"/>
      <c r="AF73" s="817">
        <v>61</v>
      </c>
      <c r="AG73" s="817"/>
      <c r="AH73" s="817"/>
      <c r="AI73" s="817"/>
      <c r="AJ73" s="817"/>
      <c r="AK73" s="817">
        <v>35</v>
      </c>
      <c r="AL73" s="817"/>
      <c r="AM73" s="817"/>
      <c r="AN73" s="817"/>
      <c r="AO73" s="817"/>
      <c r="AP73" s="817" t="s">
        <v>572</v>
      </c>
      <c r="AQ73" s="817"/>
      <c r="AR73" s="817"/>
      <c r="AS73" s="817"/>
      <c r="AT73" s="817"/>
      <c r="AU73" s="817" t="s">
        <v>572</v>
      </c>
      <c r="AV73" s="817"/>
      <c r="AW73" s="817"/>
      <c r="AX73" s="817"/>
      <c r="AY73" s="817"/>
      <c r="AZ73" s="819"/>
      <c r="BA73" s="819"/>
      <c r="BB73" s="819"/>
      <c r="BC73" s="819"/>
      <c r="BD73" s="820"/>
      <c r="BE73" s="235"/>
      <c r="BF73" s="235"/>
      <c r="BG73" s="235"/>
      <c r="BH73" s="235"/>
      <c r="BI73" s="235"/>
      <c r="BJ73" s="235"/>
      <c r="BK73" s="235"/>
      <c r="BL73" s="235"/>
      <c r="BM73" s="235"/>
      <c r="BN73" s="235"/>
      <c r="BO73" s="235"/>
      <c r="BP73" s="235"/>
      <c r="BQ73" s="232">
        <v>67</v>
      </c>
      <c r="BR73" s="237"/>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24"/>
    </row>
    <row r="74" spans="1:131" ht="26.25" customHeight="1" x14ac:dyDescent="0.15">
      <c r="A74" s="232">
        <v>7</v>
      </c>
      <c r="B74" s="860" t="s">
        <v>579</v>
      </c>
      <c r="C74" s="861"/>
      <c r="D74" s="861"/>
      <c r="E74" s="861"/>
      <c r="F74" s="861"/>
      <c r="G74" s="861"/>
      <c r="H74" s="861"/>
      <c r="I74" s="861"/>
      <c r="J74" s="861"/>
      <c r="K74" s="861"/>
      <c r="L74" s="861"/>
      <c r="M74" s="861"/>
      <c r="N74" s="861"/>
      <c r="O74" s="861"/>
      <c r="P74" s="862"/>
      <c r="Q74" s="863">
        <v>272540</v>
      </c>
      <c r="R74" s="817"/>
      <c r="S74" s="817"/>
      <c r="T74" s="817"/>
      <c r="U74" s="817"/>
      <c r="V74" s="817">
        <v>265731</v>
      </c>
      <c r="W74" s="817"/>
      <c r="X74" s="817"/>
      <c r="Y74" s="817"/>
      <c r="Z74" s="817"/>
      <c r="AA74" s="817">
        <v>6809</v>
      </c>
      <c r="AB74" s="817"/>
      <c r="AC74" s="817"/>
      <c r="AD74" s="817"/>
      <c r="AE74" s="817"/>
      <c r="AF74" s="817">
        <v>6809</v>
      </c>
      <c r="AG74" s="817"/>
      <c r="AH74" s="817"/>
      <c r="AI74" s="817"/>
      <c r="AJ74" s="817"/>
      <c r="AK74" s="817">
        <v>8222</v>
      </c>
      <c r="AL74" s="817"/>
      <c r="AM74" s="817"/>
      <c r="AN74" s="817"/>
      <c r="AO74" s="817"/>
      <c r="AP74" s="817" t="s">
        <v>572</v>
      </c>
      <c r="AQ74" s="817"/>
      <c r="AR74" s="817"/>
      <c r="AS74" s="817"/>
      <c r="AT74" s="817"/>
      <c r="AU74" s="817" t="s">
        <v>572</v>
      </c>
      <c r="AV74" s="817"/>
      <c r="AW74" s="817"/>
      <c r="AX74" s="817"/>
      <c r="AY74" s="817"/>
      <c r="AZ74" s="819"/>
      <c r="BA74" s="819"/>
      <c r="BB74" s="819"/>
      <c r="BC74" s="819"/>
      <c r="BD74" s="820"/>
      <c r="BE74" s="235"/>
      <c r="BF74" s="235"/>
      <c r="BG74" s="235"/>
      <c r="BH74" s="235"/>
      <c r="BI74" s="235"/>
      <c r="BJ74" s="235"/>
      <c r="BK74" s="235"/>
      <c r="BL74" s="235"/>
      <c r="BM74" s="235"/>
      <c r="BN74" s="235"/>
      <c r="BO74" s="235"/>
      <c r="BP74" s="235"/>
      <c r="BQ74" s="232">
        <v>68</v>
      </c>
      <c r="BR74" s="237"/>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24"/>
    </row>
    <row r="75" spans="1:131" ht="26.25" customHeight="1" x14ac:dyDescent="0.15">
      <c r="A75" s="232">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35"/>
      <c r="BF75" s="235"/>
      <c r="BG75" s="235"/>
      <c r="BH75" s="235"/>
      <c r="BI75" s="235"/>
      <c r="BJ75" s="235"/>
      <c r="BK75" s="235"/>
      <c r="BL75" s="235"/>
      <c r="BM75" s="235"/>
      <c r="BN75" s="235"/>
      <c r="BO75" s="235"/>
      <c r="BP75" s="235"/>
      <c r="BQ75" s="232">
        <v>69</v>
      </c>
      <c r="BR75" s="237"/>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24"/>
    </row>
    <row r="76" spans="1:131" ht="26.25" customHeight="1" x14ac:dyDescent="0.15">
      <c r="A76" s="232">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35"/>
      <c r="BF76" s="235"/>
      <c r="BG76" s="235"/>
      <c r="BH76" s="235"/>
      <c r="BI76" s="235"/>
      <c r="BJ76" s="235"/>
      <c r="BK76" s="235"/>
      <c r="BL76" s="235"/>
      <c r="BM76" s="235"/>
      <c r="BN76" s="235"/>
      <c r="BO76" s="235"/>
      <c r="BP76" s="235"/>
      <c r="BQ76" s="232">
        <v>70</v>
      </c>
      <c r="BR76" s="237"/>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24"/>
    </row>
    <row r="77" spans="1:131" ht="26.25" customHeight="1" x14ac:dyDescent="0.15">
      <c r="A77" s="232">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35"/>
      <c r="BF77" s="235"/>
      <c r="BG77" s="235"/>
      <c r="BH77" s="235"/>
      <c r="BI77" s="235"/>
      <c r="BJ77" s="235"/>
      <c r="BK77" s="235"/>
      <c r="BL77" s="235"/>
      <c r="BM77" s="235"/>
      <c r="BN77" s="235"/>
      <c r="BO77" s="235"/>
      <c r="BP77" s="235"/>
      <c r="BQ77" s="232">
        <v>71</v>
      </c>
      <c r="BR77" s="237"/>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24"/>
    </row>
    <row r="78" spans="1:131" ht="26.25" customHeight="1" x14ac:dyDescent="0.15">
      <c r="A78" s="232">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35"/>
      <c r="BF78" s="235"/>
      <c r="BG78" s="235"/>
      <c r="BH78" s="235"/>
      <c r="BI78" s="235"/>
      <c r="BJ78" s="224"/>
      <c r="BK78" s="224"/>
      <c r="BL78" s="224"/>
      <c r="BM78" s="224"/>
      <c r="BN78" s="224"/>
      <c r="BO78" s="235"/>
      <c r="BP78" s="235"/>
      <c r="BQ78" s="232">
        <v>72</v>
      </c>
      <c r="BR78" s="237"/>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24"/>
    </row>
    <row r="79" spans="1:131" ht="26.25" customHeight="1" x14ac:dyDescent="0.15">
      <c r="A79" s="232">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35"/>
      <c r="BF79" s="235"/>
      <c r="BG79" s="235"/>
      <c r="BH79" s="235"/>
      <c r="BI79" s="235"/>
      <c r="BJ79" s="224"/>
      <c r="BK79" s="224"/>
      <c r="BL79" s="224"/>
      <c r="BM79" s="224"/>
      <c r="BN79" s="224"/>
      <c r="BO79" s="235"/>
      <c r="BP79" s="235"/>
      <c r="BQ79" s="232">
        <v>73</v>
      </c>
      <c r="BR79" s="237"/>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24"/>
    </row>
    <row r="80" spans="1:131" ht="26.25" customHeight="1" x14ac:dyDescent="0.15">
      <c r="A80" s="232">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35"/>
      <c r="BF80" s="235"/>
      <c r="BG80" s="235"/>
      <c r="BH80" s="235"/>
      <c r="BI80" s="235"/>
      <c r="BJ80" s="235"/>
      <c r="BK80" s="235"/>
      <c r="BL80" s="235"/>
      <c r="BM80" s="235"/>
      <c r="BN80" s="235"/>
      <c r="BO80" s="235"/>
      <c r="BP80" s="235"/>
      <c r="BQ80" s="232">
        <v>74</v>
      </c>
      <c r="BR80" s="237"/>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24"/>
    </row>
    <row r="81" spans="1:131" ht="26.25" customHeight="1" x14ac:dyDescent="0.15">
      <c r="A81" s="232">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35"/>
      <c r="BF81" s="235"/>
      <c r="BG81" s="235"/>
      <c r="BH81" s="235"/>
      <c r="BI81" s="235"/>
      <c r="BJ81" s="235"/>
      <c r="BK81" s="235"/>
      <c r="BL81" s="235"/>
      <c r="BM81" s="235"/>
      <c r="BN81" s="235"/>
      <c r="BO81" s="235"/>
      <c r="BP81" s="235"/>
      <c r="BQ81" s="232">
        <v>75</v>
      </c>
      <c r="BR81" s="237"/>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24"/>
    </row>
    <row r="82" spans="1:131" ht="26.25" customHeight="1" x14ac:dyDescent="0.15">
      <c r="A82" s="232">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35"/>
      <c r="BF82" s="235"/>
      <c r="BG82" s="235"/>
      <c r="BH82" s="235"/>
      <c r="BI82" s="235"/>
      <c r="BJ82" s="235"/>
      <c r="BK82" s="235"/>
      <c r="BL82" s="235"/>
      <c r="BM82" s="235"/>
      <c r="BN82" s="235"/>
      <c r="BO82" s="235"/>
      <c r="BP82" s="235"/>
      <c r="BQ82" s="232">
        <v>76</v>
      </c>
      <c r="BR82" s="237"/>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24"/>
    </row>
    <row r="83" spans="1:131" ht="26.25" customHeight="1" x14ac:dyDescent="0.15">
      <c r="A83" s="232">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35"/>
      <c r="BF83" s="235"/>
      <c r="BG83" s="235"/>
      <c r="BH83" s="235"/>
      <c r="BI83" s="235"/>
      <c r="BJ83" s="235"/>
      <c r="BK83" s="235"/>
      <c r="BL83" s="235"/>
      <c r="BM83" s="235"/>
      <c r="BN83" s="235"/>
      <c r="BO83" s="235"/>
      <c r="BP83" s="235"/>
      <c r="BQ83" s="232">
        <v>77</v>
      </c>
      <c r="BR83" s="237"/>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24"/>
    </row>
    <row r="84" spans="1:131" ht="26.25" customHeight="1" x14ac:dyDescent="0.15">
      <c r="A84" s="232">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35"/>
      <c r="BF84" s="235"/>
      <c r="BG84" s="235"/>
      <c r="BH84" s="235"/>
      <c r="BI84" s="235"/>
      <c r="BJ84" s="235"/>
      <c r="BK84" s="235"/>
      <c r="BL84" s="235"/>
      <c r="BM84" s="235"/>
      <c r="BN84" s="235"/>
      <c r="BO84" s="235"/>
      <c r="BP84" s="235"/>
      <c r="BQ84" s="232">
        <v>78</v>
      </c>
      <c r="BR84" s="237"/>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24"/>
    </row>
    <row r="85" spans="1:131" ht="26.25" customHeight="1" x14ac:dyDescent="0.15">
      <c r="A85" s="232">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35"/>
      <c r="BF85" s="235"/>
      <c r="BG85" s="235"/>
      <c r="BH85" s="235"/>
      <c r="BI85" s="235"/>
      <c r="BJ85" s="235"/>
      <c r="BK85" s="235"/>
      <c r="BL85" s="235"/>
      <c r="BM85" s="235"/>
      <c r="BN85" s="235"/>
      <c r="BO85" s="235"/>
      <c r="BP85" s="235"/>
      <c r="BQ85" s="232">
        <v>79</v>
      </c>
      <c r="BR85" s="237"/>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24"/>
    </row>
    <row r="86" spans="1:131" ht="26.25" customHeight="1" x14ac:dyDescent="0.15">
      <c r="A86" s="232">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35"/>
      <c r="BF86" s="235"/>
      <c r="BG86" s="235"/>
      <c r="BH86" s="235"/>
      <c r="BI86" s="235"/>
      <c r="BJ86" s="235"/>
      <c r="BK86" s="235"/>
      <c r="BL86" s="235"/>
      <c r="BM86" s="235"/>
      <c r="BN86" s="235"/>
      <c r="BO86" s="235"/>
      <c r="BP86" s="235"/>
      <c r="BQ86" s="232">
        <v>80</v>
      </c>
      <c r="BR86" s="237"/>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24"/>
    </row>
    <row r="87" spans="1:131" ht="26.25" customHeight="1" x14ac:dyDescent="0.15">
      <c r="A87" s="238">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35"/>
      <c r="BF87" s="235"/>
      <c r="BG87" s="235"/>
      <c r="BH87" s="235"/>
      <c r="BI87" s="235"/>
      <c r="BJ87" s="235"/>
      <c r="BK87" s="235"/>
      <c r="BL87" s="235"/>
      <c r="BM87" s="235"/>
      <c r="BN87" s="235"/>
      <c r="BO87" s="235"/>
      <c r="BP87" s="235"/>
      <c r="BQ87" s="232">
        <v>81</v>
      </c>
      <c r="BR87" s="237"/>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24"/>
    </row>
    <row r="88" spans="1:131" ht="26.25" customHeight="1" thickBot="1" x14ac:dyDescent="0.2">
      <c r="A88" s="234" t="s">
        <v>388</v>
      </c>
      <c r="B88" s="776" t="s">
        <v>416</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7523</v>
      </c>
      <c r="AG88" s="831"/>
      <c r="AH88" s="831"/>
      <c r="AI88" s="831"/>
      <c r="AJ88" s="831"/>
      <c r="AK88" s="828"/>
      <c r="AL88" s="828"/>
      <c r="AM88" s="828"/>
      <c r="AN88" s="828"/>
      <c r="AO88" s="828"/>
      <c r="AP88" s="831">
        <v>935</v>
      </c>
      <c r="AQ88" s="831"/>
      <c r="AR88" s="831"/>
      <c r="AS88" s="831"/>
      <c r="AT88" s="831"/>
      <c r="AU88" s="831">
        <v>135</v>
      </c>
      <c r="AV88" s="831"/>
      <c r="AW88" s="831"/>
      <c r="AX88" s="831"/>
      <c r="AY88" s="831"/>
      <c r="AZ88" s="836"/>
      <c r="BA88" s="836"/>
      <c r="BB88" s="836"/>
      <c r="BC88" s="836"/>
      <c r="BD88" s="837"/>
      <c r="BE88" s="235"/>
      <c r="BF88" s="235"/>
      <c r="BG88" s="235"/>
      <c r="BH88" s="235"/>
      <c r="BI88" s="235"/>
      <c r="BJ88" s="235"/>
      <c r="BK88" s="235"/>
      <c r="BL88" s="235"/>
      <c r="BM88" s="235"/>
      <c r="BN88" s="235"/>
      <c r="BO88" s="235"/>
      <c r="BP88" s="235"/>
      <c r="BQ88" s="232">
        <v>82</v>
      </c>
      <c r="BR88" s="237"/>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24"/>
    </row>
    <row r="89" spans="1:131" ht="26.25" hidden="1" customHeight="1" x14ac:dyDescent="0.15">
      <c r="A89" s="239"/>
      <c r="B89" s="240"/>
      <c r="C89" s="240"/>
      <c r="D89" s="240"/>
      <c r="E89" s="240"/>
      <c r="F89" s="240"/>
      <c r="G89" s="240"/>
      <c r="H89" s="240"/>
      <c r="I89" s="240"/>
      <c r="J89" s="240"/>
      <c r="K89" s="240"/>
      <c r="L89" s="240"/>
      <c r="M89" s="240"/>
      <c r="N89" s="240"/>
      <c r="O89" s="240"/>
      <c r="P89" s="240"/>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2"/>
      <c r="BA89" s="242"/>
      <c r="BB89" s="242"/>
      <c r="BC89" s="242"/>
      <c r="BD89" s="242"/>
      <c r="BE89" s="235"/>
      <c r="BF89" s="235"/>
      <c r="BG89" s="235"/>
      <c r="BH89" s="235"/>
      <c r="BI89" s="235"/>
      <c r="BJ89" s="235"/>
      <c r="BK89" s="235"/>
      <c r="BL89" s="235"/>
      <c r="BM89" s="235"/>
      <c r="BN89" s="235"/>
      <c r="BO89" s="235"/>
      <c r="BP89" s="235"/>
      <c r="BQ89" s="232">
        <v>83</v>
      </c>
      <c r="BR89" s="237"/>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24"/>
    </row>
    <row r="90" spans="1:131" ht="26.25" hidden="1" customHeight="1" x14ac:dyDescent="0.15">
      <c r="A90" s="239"/>
      <c r="B90" s="240"/>
      <c r="C90" s="240"/>
      <c r="D90" s="240"/>
      <c r="E90" s="240"/>
      <c r="F90" s="240"/>
      <c r="G90" s="240"/>
      <c r="H90" s="240"/>
      <c r="I90" s="240"/>
      <c r="J90" s="240"/>
      <c r="K90" s="240"/>
      <c r="L90" s="240"/>
      <c r="M90" s="240"/>
      <c r="N90" s="240"/>
      <c r="O90" s="240"/>
      <c r="P90" s="240"/>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2"/>
      <c r="BA90" s="242"/>
      <c r="BB90" s="242"/>
      <c r="BC90" s="242"/>
      <c r="BD90" s="242"/>
      <c r="BE90" s="235"/>
      <c r="BF90" s="235"/>
      <c r="BG90" s="235"/>
      <c r="BH90" s="235"/>
      <c r="BI90" s="235"/>
      <c r="BJ90" s="235"/>
      <c r="BK90" s="235"/>
      <c r="BL90" s="235"/>
      <c r="BM90" s="235"/>
      <c r="BN90" s="235"/>
      <c r="BO90" s="235"/>
      <c r="BP90" s="235"/>
      <c r="BQ90" s="232">
        <v>84</v>
      </c>
      <c r="BR90" s="237"/>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24"/>
    </row>
    <row r="91" spans="1:131" ht="26.25" hidden="1" customHeight="1" x14ac:dyDescent="0.15">
      <c r="A91" s="239"/>
      <c r="B91" s="240"/>
      <c r="C91" s="240"/>
      <c r="D91" s="240"/>
      <c r="E91" s="240"/>
      <c r="F91" s="240"/>
      <c r="G91" s="240"/>
      <c r="H91" s="240"/>
      <c r="I91" s="240"/>
      <c r="J91" s="240"/>
      <c r="K91" s="240"/>
      <c r="L91" s="240"/>
      <c r="M91" s="240"/>
      <c r="N91" s="240"/>
      <c r="O91" s="240"/>
      <c r="P91" s="240"/>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2"/>
      <c r="BA91" s="242"/>
      <c r="BB91" s="242"/>
      <c r="BC91" s="242"/>
      <c r="BD91" s="242"/>
      <c r="BE91" s="235"/>
      <c r="BF91" s="235"/>
      <c r="BG91" s="235"/>
      <c r="BH91" s="235"/>
      <c r="BI91" s="235"/>
      <c r="BJ91" s="235"/>
      <c r="BK91" s="235"/>
      <c r="BL91" s="235"/>
      <c r="BM91" s="235"/>
      <c r="BN91" s="235"/>
      <c r="BO91" s="235"/>
      <c r="BP91" s="235"/>
      <c r="BQ91" s="232">
        <v>85</v>
      </c>
      <c r="BR91" s="237"/>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24"/>
    </row>
    <row r="92" spans="1:131" ht="26.25" hidden="1" customHeight="1" x14ac:dyDescent="0.15">
      <c r="A92" s="239"/>
      <c r="B92" s="240"/>
      <c r="C92" s="240"/>
      <c r="D92" s="240"/>
      <c r="E92" s="240"/>
      <c r="F92" s="240"/>
      <c r="G92" s="240"/>
      <c r="H92" s="240"/>
      <c r="I92" s="240"/>
      <c r="J92" s="240"/>
      <c r="K92" s="240"/>
      <c r="L92" s="240"/>
      <c r="M92" s="240"/>
      <c r="N92" s="240"/>
      <c r="O92" s="240"/>
      <c r="P92" s="240"/>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2"/>
      <c r="BA92" s="242"/>
      <c r="BB92" s="242"/>
      <c r="BC92" s="242"/>
      <c r="BD92" s="242"/>
      <c r="BE92" s="235"/>
      <c r="BF92" s="235"/>
      <c r="BG92" s="235"/>
      <c r="BH92" s="235"/>
      <c r="BI92" s="235"/>
      <c r="BJ92" s="235"/>
      <c r="BK92" s="235"/>
      <c r="BL92" s="235"/>
      <c r="BM92" s="235"/>
      <c r="BN92" s="235"/>
      <c r="BO92" s="235"/>
      <c r="BP92" s="235"/>
      <c r="BQ92" s="232">
        <v>86</v>
      </c>
      <c r="BR92" s="237"/>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24"/>
    </row>
    <row r="93" spans="1:131" ht="26.25" hidden="1" customHeight="1" x14ac:dyDescent="0.15">
      <c r="A93" s="239"/>
      <c r="B93" s="240"/>
      <c r="C93" s="240"/>
      <c r="D93" s="240"/>
      <c r="E93" s="240"/>
      <c r="F93" s="240"/>
      <c r="G93" s="240"/>
      <c r="H93" s="240"/>
      <c r="I93" s="240"/>
      <c r="J93" s="240"/>
      <c r="K93" s="240"/>
      <c r="L93" s="240"/>
      <c r="M93" s="240"/>
      <c r="N93" s="240"/>
      <c r="O93" s="240"/>
      <c r="P93" s="240"/>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2"/>
      <c r="BA93" s="242"/>
      <c r="BB93" s="242"/>
      <c r="BC93" s="242"/>
      <c r="BD93" s="242"/>
      <c r="BE93" s="235"/>
      <c r="BF93" s="235"/>
      <c r="BG93" s="235"/>
      <c r="BH93" s="235"/>
      <c r="BI93" s="235"/>
      <c r="BJ93" s="235"/>
      <c r="BK93" s="235"/>
      <c r="BL93" s="235"/>
      <c r="BM93" s="235"/>
      <c r="BN93" s="235"/>
      <c r="BO93" s="235"/>
      <c r="BP93" s="235"/>
      <c r="BQ93" s="232">
        <v>87</v>
      </c>
      <c r="BR93" s="237"/>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24"/>
    </row>
    <row r="94" spans="1:131" ht="26.25" hidden="1" customHeight="1" x14ac:dyDescent="0.15">
      <c r="A94" s="239"/>
      <c r="B94" s="240"/>
      <c r="C94" s="240"/>
      <c r="D94" s="240"/>
      <c r="E94" s="240"/>
      <c r="F94" s="240"/>
      <c r="G94" s="240"/>
      <c r="H94" s="240"/>
      <c r="I94" s="240"/>
      <c r="J94" s="240"/>
      <c r="K94" s="240"/>
      <c r="L94" s="240"/>
      <c r="M94" s="240"/>
      <c r="N94" s="240"/>
      <c r="O94" s="240"/>
      <c r="P94" s="240"/>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2"/>
      <c r="BA94" s="242"/>
      <c r="BB94" s="242"/>
      <c r="BC94" s="242"/>
      <c r="BD94" s="242"/>
      <c r="BE94" s="235"/>
      <c r="BF94" s="235"/>
      <c r="BG94" s="235"/>
      <c r="BH94" s="235"/>
      <c r="BI94" s="235"/>
      <c r="BJ94" s="235"/>
      <c r="BK94" s="235"/>
      <c r="BL94" s="235"/>
      <c r="BM94" s="235"/>
      <c r="BN94" s="235"/>
      <c r="BO94" s="235"/>
      <c r="BP94" s="235"/>
      <c r="BQ94" s="232">
        <v>88</v>
      </c>
      <c r="BR94" s="237"/>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24"/>
    </row>
    <row r="95" spans="1:131" ht="26.25" hidden="1" customHeight="1" x14ac:dyDescent="0.15">
      <c r="A95" s="239"/>
      <c r="B95" s="240"/>
      <c r="C95" s="240"/>
      <c r="D95" s="240"/>
      <c r="E95" s="240"/>
      <c r="F95" s="240"/>
      <c r="G95" s="240"/>
      <c r="H95" s="240"/>
      <c r="I95" s="240"/>
      <c r="J95" s="240"/>
      <c r="K95" s="240"/>
      <c r="L95" s="240"/>
      <c r="M95" s="240"/>
      <c r="N95" s="240"/>
      <c r="O95" s="240"/>
      <c r="P95" s="240"/>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2"/>
      <c r="BA95" s="242"/>
      <c r="BB95" s="242"/>
      <c r="BC95" s="242"/>
      <c r="BD95" s="242"/>
      <c r="BE95" s="235"/>
      <c r="BF95" s="235"/>
      <c r="BG95" s="235"/>
      <c r="BH95" s="235"/>
      <c r="BI95" s="235"/>
      <c r="BJ95" s="235"/>
      <c r="BK95" s="235"/>
      <c r="BL95" s="235"/>
      <c r="BM95" s="235"/>
      <c r="BN95" s="235"/>
      <c r="BO95" s="235"/>
      <c r="BP95" s="235"/>
      <c r="BQ95" s="232">
        <v>89</v>
      </c>
      <c r="BR95" s="237"/>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24"/>
    </row>
    <row r="96" spans="1:131" ht="26.25" hidden="1" customHeight="1" x14ac:dyDescent="0.15">
      <c r="A96" s="239"/>
      <c r="B96" s="240"/>
      <c r="C96" s="240"/>
      <c r="D96" s="240"/>
      <c r="E96" s="240"/>
      <c r="F96" s="240"/>
      <c r="G96" s="240"/>
      <c r="H96" s="240"/>
      <c r="I96" s="240"/>
      <c r="J96" s="240"/>
      <c r="K96" s="240"/>
      <c r="L96" s="240"/>
      <c r="M96" s="240"/>
      <c r="N96" s="240"/>
      <c r="O96" s="240"/>
      <c r="P96" s="240"/>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2"/>
      <c r="BA96" s="242"/>
      <c r="BB96" s="242"/>
      <c r="BC96" s="242"/>
      <c r="BD96" s="242"/>
      <c r="BE96" s="235"/>
      <c r="BF96" s="235"/>
      <c r="BG96" s="235"/>
      <c r="BH96" s="235"/>
      <c r="BI96" s="235"/>
      <c r="BJ96" s="235"/>
      <c r="BK96" s="235"/>
      <c r="BL96" s="235"/>
      <c r="BM96" s="235"/>
      <c r="BN96" s="235"/>
      <c r="BO96" s="235"/>
      <c r="BP96" s="235"/>
      <c r="BQ96" s="232">
        <v>90</v>
      </c>
      <c r="BR96" s="237"/>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24"/>
    </row>
    <row r="97" spans="1:131" ht="26.25" hidden="1" customHeight="1" x14ac:dyDescent="0.15">
      <c r="A97" s="239"/>
      <c r="B97" s="240"/>
      <c r="C97" s="240"/>
      <c r="D97" s="240"/>
      <c r="E97" s="240"/>
      <c r="F97" s="240"/>
      <c r="G97" s="240"/>
      <c r="H97" s="240"/>
      <c r="I97" s="240"/>
      <c r="J97" s="240"/>
      <c r="K97" s="240"/>
      <c r="L97" s="240"/>
      <c r="M97" s="240"/>
      <c r="N97" s="240"/>
      <c r="O97" s="240"/>
      <c r="P97" s="240"/>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2"/>
      <c r="BA97" s="242"/>
      <c r="BB97" s="242"/>
      <c r="BC97" s="242"/>
      <c r="BD97" s="242"/>
      <c r="BE97" s="235"/>
      <c r="BF97" s="235"/>
      <c r="BG97" s="235"/>
      <c r="BH97" s="235"/>
      <c r="BI97" s="235"/>
      <c r="BJ97" s="235"/>
      <c r="BK97" s="235"/>
      <c r="BL97" s="235"/>
      <c r="BM97" s="235"/>
      <c r="BN97" s="235"/>
      <c r="BO97" s="235"/>
      <c r="BP97" s="235"/>
      <c r="BQ97" s="232">
        <v>91</v>
      </c>
      <c r="BR97" s="237"/>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24"/>
    </row>
    <row r="98" spans="1:131" ht="26.25" hidden="1" customHeight="1" x14ac:dyDescent="0.15">
      <c r="A98" s="239"/>
      <c r="B98" s="240"/>
      <c r="C98" s="240"/>
      <c r="D98" s="240"/>
      <c r="E98" s="240"/>
      <c r="F98" s="240"/>
      <c r="G98" s="240"/>
      <c r="H98" s="240"/>
      <c r="I98" s="240"/>
      <c r="J98" s="240"/>
      <c r="K98" s="240"/>
      <c r="L98" s="240"/>
      <c r="M98" s="240"/>
      <c r="N98" s="240"/>
      <c r="O98" s="240"/>
      <c r="P98" s="240"/>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2"/>
      <c r="BA98" s="242"/>
      <c r="BB98" s="242"/>
      <c r="BC98" s="242"/>
      <c r="BD98" s="242"/>
      <c r="BE98" s="235"/>
      <c r="BF98" s="235"/>
      <c r="BG98" s="235"/>
      <c r="BH98" s="235"/>
      <c r="BI98" s="235"/>
      <c r="BJ98" s="235"/>
      <c r="BK98" s="235"/>
      <c r="BL98" s="235"/>
      <c r="BM98" s="235"/>
      <c r="BN98" s="235"/>
      <c r="BO98" s="235"/>
      <c r="BP98" s="235"/>
      <c r="BQ98" s="232">
        <v>92</v>
      </c>
      <c r="BR98" s="237"/>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24"/>
    </row>
    <row r="99" spans="1:131" ht="26.25" hidden="1" customHeight="1" x14ac:dyDescent="0.15">
      <c r="A99" s="239"/>
      <c r="B99" s="240"/>
      <c r="C99" s="240"/>
      <c r="D99" s="240"/>
      <c r="E99" s="240"/>
      <c r="F99" s="240"/>
      <c r="G99" s="240"/>
      <c r="H99" s="240"/>
      <c r="I99" s="240"/>
      <c r="J99" s="240"/>
      <c r="K99" s="240"/>
      <c r="L99" s="240"/>
      <c r="M99" s="240"/>
      <c r="N99" s="240"/>
      <c r="O99" s="240"/>
      <c r="P99" s="240"/>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2"/>
      <c r="BA99" s="242"/>
      <c r="BB99" s="242"/>
      <c r="BC99" s="242"/>
      <c r="BD99" s="242"/>
      <c r="BE99" s="235"/>
      <c r="BF99" s="235"/>
      <c r="BG99" s="235"/>
      <c r="BH99" s="235"/>
      <c r="BI99" s="235"/>
      <c r="BJ99" s="235"/>
      <c r="BK99" s="235"/>
      <c r="BL99" s="235"/>
      <c r="BM99" s="235"/>
      <c r="BN99" s="235"/>
      <c r="BO99" s="235"/>
      <c r="BP99" s="235"/>
      <c r="BQ99" s="232">
        <v>93</v>
      </c>
      <c r="BR99" s="237"/>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24"/>
    </row>
    <row r="100" spans="1:131" ht="26.25" hidden="1" customHeight="1" x14ac:dyDescent="0.15">
      <c r="A100" s="239"/>
      <c r="B100" s="240"/>
      <c r="C100" s="240"/>
      <c r="D100" s="240"/>
      <c r="E100" s="240"/>
      <c r="F100" s="240"/>
      <c r="G100" s="240"/>
      <c r="H100" s="240"/>
      <c r="I100" s="240"/>
      <c r="J100" s="240"/>
      <c r="K100" s="240"/>
      <c r="L100" s="240"/>
      <c r="M100" s="240"/>
      <c r="N100" s="240"/>
      <c r="O100" s="240"/>
      <c r="P100" s="240"/>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2"/>
      <c r="BA100" s="242"/>
      <c r="BB100" s="242"/>
      <c r="BC100" s="242"/>
      <c r="BD100" s="242"/>
      <c r="BE100" s="235"/>
      <c r="BF100" s="235"/>
      <c r="BG100" s="235"/>
      <c r="BH100" s="235"/>
      <c r="BI100" s="235"/>
      <c r="BJ100" s="235"/>
      <c r="BK100" s="235"/>
      <c r="BL100" s="235"/>
      <c r="BM100" s="235"/>
      <c r="BN100" s="235"/>
      <c r="BO100" s="235"/>
      <c r="BP100" s="235"/>
      <c r="BQ100" s="232">
        <v>94</v>
      </c>
      <c r="BR100" s="237"/>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24"/>
    </row>
    <row r="101" spans="1:131" ht="26.25" hidden="1" customHeight="1" x14ac:dyDescent="0.15">
      <c r="A101" s="239"/>
      <c r="B101" s="240"/>
      <c r="C101" s="240"/>
      <c r="D101" s="240"/>
      <c r="E101" s="240"/>
      <c r="F101" s="240"/>
      <c r="G101" s="240"/>
      <c r="H101" s="240"/>
      <c r="I101" s="240"/>
      <c r="J101" s="240"/>
      <c r="K101" s="240"/>
      <c r="L101" s="240"/>
      <c r="M101" s="240"/>
      <c r="N101" s="240"/>
      <c r="O101" s="240"/>
      <c r="P101" s="240"/>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2"/>
      <c r="BA101" s="242"/>
      <c r="BB101" s="242"/>
      <c r="BC101" s="242"/>
      <c r="BD101" s="242"/>
      <c r="BE101" s="235"/>
      <c r="BF101" s="235"/>
      <c r="BG101" s="235"/>
      <c r="BH101" s="235"/>
      <c r="BI101" s="235"/>
      <c r="BJ101" s="235"/>
      <c r="BK101" s="235"/>
      <c r="BL101" s="235"/>
      <c r="BM101" s="235"/>
      <c r="BN101" s="235"/>
      <c r="BO101" s="235"/>
      <c r="BP101" s="235"/>
      <c r="BQ101" s="232">
        <v>95</v>
      </c>
      <c r="BR101" s="237"/>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24"/>
    </row>
    <row r="102" spans="1:131" ht="26.25" customHeight="1" thickBot="1" x14ac:dyDescent="0.2">
      <c r="A102" s="239"/>
      <c r="B102" s="240"/>
      <c r="C102" s="240"/>
      <c r="D102" s="240"/>
      <c r="E102" s="240"/>
      <c r="F102" s="240"/>
      <c r="G102" s="240"/>
      <c r="H102" s="240"/>
      <c r="I102" s="240"/>
      <c r="J102" s="240"/>
      <c r="K102" s="240"/>
      <c r="L102" s="240"/>
      <c r="M102" s="240"/>
      <c r="N102" s="240"/>
      <c r="O102" s="240"/>
      <c r="P102" s="240"/>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2"/>
      <c r="BA102" s="242"/>
      <c r="BB102" s="242"/>
      <c r="BC102" s="242"/>
      <c r="BD102" s="242"/>
      <c r="BE102" s="235"/>
      <c r="BF102" s="235"/>
      <c r="BG102" s="235"/>
      <c r="BH102" s="235"/>
      <c r="BI102" s="235"/>
      <c r="BJ102" s="235"/>
      <c r="BK102" s="235"/>
      <c r="BL102" s="235"/>
      <c r="BM102" s="235"/>
      <c r="BN102" s="235"/>
      <c r="BO102" s="235"/>
      <c r="BP102" s="235"/>
      <c r="BQ102" s="234" t="s">
        <v>388</v>
      </c>
      <c r="BR102" s="776" t="s">
        <v>417</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40</v>
      </c>
      <c r="CS102" s="839"/>
      <c r="CT102" s="839"/>
      <c r="CU102" s="839"/>
      <c r="CV102" s="878"/>
      <c r="CW102" s="877">
        <v>0</v>
      </c>
      <c r="CX102" s="839"/>
      <c r="CY102" s="839"/>
      <c r="CZ102" s="839"/>
      <c r="DA102" s="878"/>
      <c r="DB102" s="877">
        <v>0</v>
      </c>
      <c r="DC102" s="839"/>
      <c r="DD102" s="839"/>
      <c r="DE102" s="839"/>
      <c r="DF102" s="878"/>
      <c r="DG102" s="877">
        <v>0</v>
      </c>
      <c r="DH102" s="839"/>
      <c r="DI102" s="839"/>
      <c r="DJ102" s="839"/>
      <c r="DK102" s="878"/>
      <c r="DL102" s="877">
        <v>0</v>
      </c>
      <c r="DM102" s="839"/>
      <c r="DN102" s="839"/>
      <c r="DO102" s="839"/>
      <c r="DP102" s="878"/>
      <c r="DQ102" s="877">
        <v>0</v>
      </c>
      <c r="DR102" s="839"/>
      <c r="DS102" s="839"/>
      <c r="DT102" s="839"/>
      <c r="DU102" s="878"/>
      <c r="DV102" s="776"/>
      <c r="DW102" s="777"/>
      <c r="DX102" s="777"/>
      <c r="DY102" s="777"/>
      <c r="DZ102" s="901"/>
      <c r="EA102" s="224"/>
    </row>
    <row r="103" spans="1:131" ht="26.25" customHeight="1" x14ac:dyDescent="0.15">
      <c r="A103" s="239"/>
      <c r="B103" s="240"/>
      <c r="C103" s="240"/>
      <c r="D103" s="240"/>
      <c r="E103" s="240"/>
      <c r="F103" s="240"/>
      <c r="G103" s="240"/>
      <c r="H103" s="240"/>
      <c r="I103" s="240"/>
      <c r="J103" s="240"/>
      <c r="K103" s="240"/>
      <c r="L103" s="240"/>
      <c r="M103" s="240"/>
      <c r="N103" s="240"/>
      <c r="O103" s="240"/>
      <c r="P103" s="240"/>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2"/>
      <c r="BA103" s="242"/>
      <c r="BB103" s="242"/>
      <c r="BC103" s="242"/>
      <c r="BD103" s="242"/>
      <c r="BE103" s="235"/>
      <c r="BF103" s="235"/>
      <c r="BG103" s="235"/>
      <c r="BH103" s="235"/>
      <c r="BI103" s="235"/>
      <c r="BJ103" s="235"/>
      <c r="BK103" s="235"/>
      <c r="BL103" s="235"/>
      <c r="BM103" s="235"/>
      <c r="BN103" s="235"/>
      <c r="BO103" s="235"/>
      <c r="BP103" s="235"/>
      <c r="BQ103" s="902" t="s">
        <v>418</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24"/>
    </row>
    <row r="104" spans="1:131" ht="26.25" customHeight="1" x14ac:dyDescent="0.15">
      <c r="A104" s="239"/>
      <c r="B104" s="240"/>
      <c r="C104" s="240"/>
      <c r="D104" s="240"/>
      <c r="E104" s="240"/>
      <c r="F104" s="240"/>
      <c r="G104" s="240"/>
      <c r="H104" s="240"/>
      <c r="I104" s="240"/>
      <c r="J104" s="240"/>
      <c r="K104" s="240"/>
      <c r="L104" s="240"/>
      <c r="M104" s="240"/>
      <c r="N104" s="240"/>
      <c r="O104" s="240"/>
      <c r="P104" s="240"/>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2"/>
      <c r="BA104" s="242"/>
      <c r="BB104" s="242"/>
      <c r="BC104" s="242"/>
      <c r="BD104" s="242"/>
      <c r="BE104" s="235"/>
      <c r="BF104" s="235"/>
      <c r="BG104" s="235"/>
      <c r="BH104" s="235"/>
      <c r="BI104" s="235"/>
      <c r="BJ104" s="235"/>
      <c r="BK104" s="235"/>
      <c r="BL104" s="235"/>
      <c r="BM104" s="235"/>
      <c r="BN104" s="235"/>
      <c r="BO104" s="235"/>
      <c r="BP104" s="235"/>
      <c r="BQ104" s="903" t="s">
        <v>419</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24"/>
    </row>
    <row r="105" spans="1:131" ht="11.25" customHeight="1" x14ac:dyDescent="0.15">
      <c r="A105" s="235"/>
      <c r="B105" s="235"/>
      <c r="C105" s="235"/>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5"/>
      <c r="BD105" s="235"/>
      <c r="BE105" s="235"/>
      <c r="BF105" s="235"/>
      <c r="BG105" s="235"/>
      <c r="BH105" s="235"/>
      <c r="BI105" s="235"/>
      <c r="BJ105" s="235"/>
      <c r="BK105" s="235"/>
      <c r="BL105" s="235"/>
      <c r="BM105" s="235"/>
      <c r="BN105" s="235"/>
      <c r="BO105" s="235"/>
      <c r="BP105" s="235"/>
      <c r="BQ105" s="224"/>
      <c r="BR105" s="224"/>
      <c r="BS105" s="224"/>
      <c r="BT105" s="224"/>
      <c r="BU105" s="224"/>
      <c r="BV105" s="224"/>
      <c r="BW105" s="224"/>
      <c r="BX105" s="224"/>
      <c r="BY105" s="224"/>
      <c r="BZ105" s="224"/>
      <c r="CA105" s="224"/>
      <c r="CB105" s="224"/>
      <c r="CC105" s="224"/>
      <c r="CD105" s="224"/>
      <c r="CE105" s="224"/>
      <c r="CF105" s="224"/>
      <c r="CG105" s="224"/>
      <c r="CH105" s="224"/>
      <c r="CI105" s="224"/>
      <c r="CJ105" s="224"/>
      <c r="CK105" s="224"/>
      <c r="CL105" s="224"/>
      <c r="CM105" s="224"/>
      <c r="CN105" s="224"/>
      <c r="CO105" s="224"/>
      <c r="CP105" s="224"/>
      <c r="CQ105" s="224"/>
      <c r="CR105" s="224"/>
      <c r="CS105" s="224"/>
      <c r="CT105" s="224"/>
      <c r="CU105" s="224"/>
      <c r="CV105" s="224"/>
      <c r="CW105" s="224"/>
      <c r="CX105" s="224"/>
      <c r="CY105" s="224"/>
      <c r="CZ105" s="224"/>
      <c r="DA105" s="224"/>
      <c r="DB105" s="224"/>
      <c r="DC105" s="224"/>
      <c r="DD105" s="224"/>
      <c r="DE105" s="224"/>
      <c r="DF105" s="224"/>
      <c r="DG105" s="224"/>
      <c r="DH105" s="224"/>
      <c r="DI105" s="224"/>
      <c r="DJ105" s="224"/>
      <c r="DK105" s="224"/>
      <c r="DL105" s="224"/>
      <c r="DM105" s="224"/>
      <c r="DN105" s="224"/>
      <c r="DO105" s="224"/>
      <c r="DP105" s="224"/>
      <c r="DQ105" s="224"/>
      <c r="DR105" s="224"/>
      <c r="DS105" s="224"/>
      <c r="DT105" s="224"/>
      <c r="DU105" s="224"/>
      <c r="DV105" s="224"/>
      <c r="DW105" s="224"/>
      <c r="DX105" s="224"/>
      <c r="DY105" s="224"/>
      <c r="DZ105" s="224"/>
      <c r="EA105" s="224"/>
    </row>
    <row r="106" spans="1:131" ht="11.25" customHeight="1" x14ac:dyDescent="0.15">
      <c r="A106" s="235"/>
      <c r="B106" s="235"/>
      <c r="C106" s="235"/>
      <c r="D106" s="235"/>
      <c r="E106" s="235"/>
      <c r="F106" s="235"/>
      <c r="G106" s="235"/>
      <c r="H106" s="235"/>
      <c r="I106" s="235"/>
      <c r="J106" s="235"/>
      <c r="K106" s="235"/>
      <c r="L106" s="235"/>
      <c r="M106" s="235"/>
      <c r="N106" s="235"/>
      <c r="O106" s="235"/>
      <c r="P106" s="235"/>
      <c r="Q106" s="235"/>
      <c r="R106" s="235"/>
      <c r="S106" s="235"/>
      <c r="T106" s="235"/>
      <c r="U106" s="235"/>
      <c r="V106" s="235"/>
      <c r="W106" s="235"/>
      <c r="X106" s="235"/>
      <c r="Y106" s="235"/>
      <c r="Z106" s="235"/>
      <c r="AA106" s="235"/>
      <c r="AB106" s="235"/>
      <c r="AC106" s="235"/>
      <c r="AD106" s="235"/>
      <c r="AE106" s="235"/>
      <c r="AF106" s="235"/>
      <c r="AG106" s="235"/>
      <c r="AH106" s="235"/>
      <c r="AI106" s="235"/>
      <c r="AJ106" s="235"/>
      <c r="AK106" s="235"/>
      <c r="AL106" s="235"/>
      <c r="AM106" s="235"/>
      <c r="AN106" s="235"/>
      <c r="AO106" s="235"/>
      <c r="AP106" s="235"/>
      <c r="AQ106" s="235"/>
      <c r="AR106" s="235"/>
      <c r="AS106" s="235"/>
      <c r="AT106" s="235"/>
      <c r="AU106" s="235"/>
      <c r="AV106" s="235"/>
      <c r="AW106" s="235"/>
      <c r="AX106" s="235"/>
      <c r="AY106" s="235"/>
      <c r="AZ106" s="235"/>
      <c r="BA106" s="235"/>
      <c r="BB106" s="235"/>
      <c r="BC106" s="235"/>
      <c r="BD106" s="235"/>
      <c r="BE106" s="235"/>
      <c r="BF106" s="235"/>
      <c r="BG106" s="235"/>
      <c r="BH106" s="235"/>
      <c r="BI106" s="235"/>
      <c r="BJ106" s="235"/>
      <c r="BK106" s="235"/>
      <c r="BL106" s="235"/>
      <c r="BM106" s="235"/>
      <c r="BN106" s="235"/>
      <c r="BO106" s="235"/>
      <c r="BP106" s="235"/>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row>
    <row r="107" spans="1:131" s="224" customFormat="1" ht="26.25" customHeight="1" thickBot="1" x14ac:dyDescent="0.2">
      <c r="A107" s="243" t="s">
        <v>420</v>
      </c>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3" t="s">
        <v>421</v>
      </c>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c r="CO107" s="244"/>
      <c r="CP107" s="244"/>
      <c r="CQ107" s="244"/>
      <c r="CR107" s="244"/>
      <c r="CS107" s="244"/>
      <c r="CT107" s="244"/>
      <c r="CU107" s="244"/>
      <c r="CV107" s="244"/>
      <c r="CW107" s="244"/>
      <c r="CX107" s="244"/>
      <c r="CY107" s="244"/>
      <c r="CZ107" s="244"/>
      <c r="DA107" s="244"/>
      <c r="DB107" s="244"/>
      <c r="DC107" s="244"/>
      <c r="DD107" s="244"/>
      <c r="DE107" s="244"/>
      <c r="DF107" s="244"/>
      <c r="DG107" s="244"/>
      <c r="DH107" s="244"/>
      <c r="DI107" s="244"/>
      <c r="DJ107" s="244"/>
      <c r="DK107" s="244"/>
      <c r="DL107" s="244"/>
      <c r="DM107" s="244"/>
      <c r="DN107" s="244"/>
      <c r="DO107" s="244"/>
      <c r="DP107" s="244"/>
      <c r="DQ107" s="244"/>
      <c r="DR107" s="244"/>
      <c r="DS107" s="244"/>
      <c r="DT107" s="244"/>
      <c r="DU107" s="244"/>
      <c r="DV107" s="244"/>
      <c r="DW107" s="244"/>
      <c r="DX107" s="244"/>
      <c r="DY107" s="244"/>
      <c r="DZ107" s="244"/>
    </row>
    <row r="108" spans="1:131" s="224" customFormat="1" ht="26.25" customHeight="1" x14ac:dyDescent="0.15">
      <c r="A108" s="904" t="s">
        <v>422</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423</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24" customFormat="1" ht="26.25" customHeight="1" x14ac:dyDescent="0.15">
      <c r="A109" s="899" t="s">
        <v>424</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425</v>
      </c>
      <c r="AB109" s="880"/>
      <c r="AC109" s="880"/>
      <c r="AD109" s="880"/>
      <c r="AE109" s="881"/>
      <c r="AF109" s="879" t="s">
        <v>426</v>
      </c>
      <c r="AG109" s="880"/>
      <c r="AH109" s="880"/>
      <c r="AI109" s="880"/>
      <c r="AJ109" s="881"/>
      <c r="AK109" s="879" t="s">
        <v>306</v>
      </c>
      <c r="AL109" s="880"/>
      <c r="AM109" s="880"/>
      <c r="AN109" s="880"/>
      <c r="AO109" s="881"/>
      <c r="AP109" s="879" t="s">
        <v>427</v>
      </c>
      <c r="AQ109" s="880"/>
      <c r="AR109" s="880"/>
      <c r="AS109" s="880"/>
      <c r="AT109" s="882"/>
      <c r="AU109" s="899" t="s">
        <v>424</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425</v>
      </c>
      <c r="BR109" s="880"/>
      <c r="BS109" s="880"/>
      <c r="BT109" s="880"/>
      <c r="BU109" s="881"/>
      <c r="BV109" s="879" t="s">
        <v>426</v>
      </c>
      <c r="BW109" s="880"/>
      <c r="BX109" s="880"/>
      <c r="BY109" s="880"/>
      <c r="BZ109" s="881"/>
      <c r="CA109" s="879" t="s">
        <v>306</v>
      </c>
      <c r="CB109" s="880"/>
      <c r="CC109" s="880"/>
      <c r="CD109" s="880"/>
      <c r="CE109" s="881"/>
      <c r="CF109" s="900" t="s">
        <v>427</v>
      </c>
      <c r="CG109" s="900"/>
      <c r="CH109" s="900"/>
      <c r="CI109" s="900"/>
      <c r="CJ109" s="900"/>
      <c r="CK109" s="879" t="s">
        <v>428</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425</v>
      </c>
      <c r="DH109" s="880"/>
      <c r="DI109" s="880"/>
      <c r="DJ109" s="880"/>
      <c r="DK109" s="881"/>
      <c r="DL109" s="879" t="s">
        <v>426</v>
      </c>
      <c r="DM109" s="880"/>
      <c r="DN109" s="880"/>
      <c r="DO109" s="880"/>
      <c r="DP109" s="881"/>
      <c r="DQ109" s="879" t="s">
        <v>306</v>
      </c>
      <c r="DR109" s="880"/>
      <c r="DS109" s="880"/>
      <c r="DT109" s="880"/>
      <c r="DU109" s="881"/>
      <c r="DV109" s="879" t="s">
        <v>427</v>
      </c>
      <c r="DW109" s="880"/>
      <c r="DX109" s="880"/>
      <c r="DY109" s="880"/>
      <c r="DZ109" s="882"/>
    </row>
    <row r="110" spans="1:131" s="224" customFormat="1" ht="26.25" customHeight="1" x14ac:dyDescent="0.15">
      <c r="A110" s="883" t="s">
        <v>429</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570372</v>
      </c>
      <c r="AB110" s="887"/>
      <c r="AC110" s="887"/>
      <c r="AD110" s="887"/>
      <c r="AE110" s="888"/>
      <c r="AF110" s="889">
        <v>588386</v>
      </c>
      <c r="AG110" s="887"/>
      <c r="AH110" s="887"/>
      <c r="AI110" s="887"/>
      <c r="AJ110" s="888"/>
      <c r="AK110" s="889">
        <v>537662</v>
      </c>
      <c r="AL110" s="887"/>
      <c r="AM110" s="887"/>
      <c r="AN110" s="887"/>
      <c r="AO110" s="888"/>
      <c r="AP110" s="890">
        <v>13.9</v>
      </c>
      <c r="AQ110" s="891"/>
      <c r="AR110" s="891"/>
      <c r="AS110" s="891"/>
      <c r="AT110" s="892"/>
      <c r="AU110" s="893" t="s">
        <v>75</v>
      </c>
      <c r="AV110" s="894"/>
      <c r="AW110" s="894"/>
      <c r="AX110" s="894"/>
      <c r="AY110" s="894"/>
      <c r="AZ110" s="916" t="s">
        <v>430</v>
      </c>
      <c r="BA110" s="884"/>
      <c r="BB110" s="884"/>
      <c r="BC110" s="884"/>
      <c r="BD110" s="884"/>
      <c r="BE110" s="884"/>
      <c r="BF110" s="884"/>
      <c r="BG110" s="884"/>
      <c r="BH110" s="884"/>
      <c r="BI110" s="884"/>
      <c r="BJ110" s="884"/>
      <c r="BK110" s="884"/>
      <c r="BL110" s="884"/>
      <c r="BM110" s="884"/>
      <c r="BN110" s="884"/>
      <c r="BO110" s="884"/>
      <c r="BP110" s="885"/>
      <c r="BQ110" s="917">
        <v>7173159</v>
      </c>
      <c r="BR110" s="918"/>
      <c r="BS110" s="918"/>
      <c r="BT110" s="918"/>
      <c r="BU110" s="918"/>
      <c r="BV110" s="918">
        <v>8221628</v>
      </c>
      <c r="BW110" s="918"/>
      <c r="BX110" s="918"/>
      <c r="BY110" s="918"/>
      <c r="BZ110" s="918"/>
      <c r="CA110" s="918">
        <v>7420673</v>
      </c>
      <c r="CB110" s="918"/>
      <c r="CC110" s="918"/>
      <c r="CD110" s="918"/>
      <c r="CE110" s="918"/>
      <c r="CF110" s="931">
        <v>191.4</v>
      </c>
      <c r="CG110" s="932"/>
      <c r="CH110" s="932"/>
      <c r="CI110" s="932"/>
      <c r="CJ110" s="932"/>
      <c r="CK110" s="933" t="s">
        <v>431</v>
      </c>
      <c r="CL110" s="934"/>
      <c r="CM110" s="916" t="s">
        <v>432</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390</v>
      </c>
      <c r="DH110" s="918"/>
      <c r="DI110" s="918"/>
      <c r="DJ110" s="918"/>
      <c r="DK110" s="918"/>
      <c r="DL110" s="918" t="s">
        <v>433</v>
      </c>
      <c r="DM110" s="918"/>
      <c r="DN110" s="918"/>
      <c r="DO110" s="918"/>
      <c r="DP110" s="918"/>
      <c r="DQ110" s="918" t="s">
        <v>138</v>
      </c>
      <c r="DR110" s="918"/>
      <c r="DS110" s="918"/>
      <c r="DT110" s="918"/>
      <c r="DU110" s="918"/>
      <c r="DV110" s="919" t="s">
        <v>433</v>
      </c>
      <c r="DW110" s="919"/>
      <c r="DX110" s="919"/>
      <c r="DY110" s="919"/>
      <c r="DZ110" s="920"/>
    </row>
    <row r="111" spans="1:131" s="224" customFormat="1" ht="26.25" customHeight="1" x14ac:dyDescent="0.15">
      <c r="A111" s="921" t="s">
        <v>434</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138</v>
      </c>
      <c r="AB111" s="925"/>
      <c r="AC111" s="925"/>
      <c r="AD111" s="925"/>
      <c r="AE111" s="926"/>
      <c r="AF111" s="927" t="s">
        <v>138</v>
      </c>
      <c r="AG111" s="925"/>
      <c r="AH111" s="925"/>
      <c r="AI111" s="925"/>
      <c r="AJ111" s="926"/>
      <c r="AK111" s="927" t="s">
        <v>138</v>
      </c>
      <c r="AL111" s="925"/>
      <c r="AM111" s="925"/>
      <c r="AN111" s="925"/>
      <c r="AO111" s="926"/>
      <c r="AP111" s="928" t="s">
        <v>433</v>
      </c>
      <c r="AQ111" s="929"/>
      <c r="AR111" s="929"/>
      <c r="AS111" s="929"/>
      <c r="AT111" s="930"/>
      <c r="AU111" s="895"/>
      <c r="AV111" s="896"/>
      <c r="AW111" s="896"/>
      <c r="AX111" s="896"/>
      <c r="AY111" s="896"/>
      <c r="AZ111" s="909" t="s">
        <v>435</v>
      </c>
      <c r="BA111" s="910"/>
      <c r="BB111" s="910"/>
      <c r="BC111" s="910"/>
      <c r="BD111" s="910"/>
      <c r="BE111" s="910"/>
      <c r="BF111" s="910"/>
      <c r="BG111" s="910"/>
      <c r="BH111" s="910"/>
      <c r="BI111" s="910"/>
      <c r="BJ111" s="910"/>
      <c r="BK111" s="910"/>
      <c r="BL111" s="910"/>
      <c r="BM111" s="910"/>
      <c r="BN111" s="910"/>
      <c r="BO111" s="910"/>
      <c r="BP111" s="911"/>
      <c r="BQ111" s="912" t="s">
        <v>390</v>
      </c>
      <c r="BR111" s="913"/>
      <c r="BS111" s="913"/>
      <c r="BT111" s="913"/>
      <c r="BU111" s="913"/>
      <c r="BV111" s="913" t="s">
        <v>138</v>
      </c>
      <c r="BW111" s="913"/>
      <c r="BX111" s="913"/>
      <c r="BY111" s="913"/>
      <c r="BZ111" s="913"/>
      <c r="CA111" s="913" t="s">
        <v>390</v>
      </c>
      <c r="CB111" s="913"/>
      <c r="CC111" s="913"/>
      <c r="CD111" s="913"/>
      <c r="CE111" s="913"/>
      <c r="CF111" s="907" t="s">
        <v>138</v>
      </c>
      <c r="CG111" s="908"/>
      <c r="CH111" s="908"/>
      <c r="CI111" s="908"/>
      <c r="CJ111" s="908"/>
      <c r="CK111" s="935"/>
      <c r="CL111" s="936"/>
      <c r="CM111" s="909" t="s">
        <v>436</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138</v>
      </c>
      <c r="DH111" s="913"/>
      <c r="DI111" s="913"/>
      <c r="DJ111" s="913"/>
      <c r="DK111" s="913"/>
      <c r="DL111" s="913" t="s">
        <v>138</v>
      </c>
      <c r="DM111" s="913"/>
      <c r="DN111" s="913"/>
      <c r="DO111" s="913"/>
      <c r="DP111" s="913"/>
      <c r="DQ111" s="913" t="s">
        <v>390</v>
      </c>
      <c r="DR111" s="913"/>
      <c r="DS111" s="913"/>
      <c r="DT111" s="913"/>
      <c r="DU111" s="913"/>
      <c r="DV111" s="914" t="s">
        <v>138</v>
      </c>
      <c r="DW111" s="914"/>
      <c r="DX111" s="914"/>
      <c r="DY111" s="914"/>
      <c r="DZ111" s="915"/>
    </row>
    <row r="112" spans="1:131" s="224" customFormat="1" ht="26.25" customHeight="1" x14ac:dyDescent="0.15">
      <c r="A112" s="939" t="s">
        <v>437</v>
      </c>
      <c r="B112" s="940"/>
      <c r="C112" s="910" t="s">
        <v>438</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138</v>
      </c>
      <c r="AB112" s="946"/>
      <c r="AC112" s="946"/>
      <c r="AD112" s="946"/>
      <c r="AE112" s="947"/>
      <c r="AF112" s="948" t="s">
        <v>138</v>
      </c>
      <c r="AG112" s="946"/>
      <c r="AH112" s="946"/>
      <c r="AI112" s="946"/>
      <c r="AJ112" s="947"/>
      <c r="AK112" s="948" t="s">
        <v>138</v>
      </c>
      <c r="AL112" s="946"/>
      <c r="AM112" s="946"/>
      <c r="AN112" s="946"/>
      <c r="AO112" s="947"/>
      <c r="AP112" s="949" t="s">
        <v>390</v>
      </c>
      <c r="AQ112" s="950"/>
      <c r="AR112" s="950"/>
      <c r="AS112" s="950"/>
      <c r="AT112" s="951"/>
      <c r="AU112" s="895"/>
      <c r="AV112" s="896"/>
      <c r="AW112" s="896"/>
      <c r="AX112" s="896"/>
      <c r="AY112" s="896"/>
      <c r="AZ112" s="909" t="s">
        <v>439</v>
      </c>
      <c r="BA112" s="910"/>
      <c r="BB112" s="910"/>
      <c r="BC112" s="910"/>
      <c r="BD112" s="910"/>
      <c r="BE112" s="910"/>
      <c r="BF112" s="910"/>
      <c r="BG112" s="910"/>
      <c r="BH112" s="910"/>
      <c r="BI112" s="910"/>
      <c r="BJ112" s="910"/>
      <c r="BK112" s="910"/>
      <c r="BL112" s="910"/>
      <c r="BM112" s="910"/>
      <c r="BN112" s="910"/>
      <c r="BO112" s="910"/>
      <c r="BP112" s="911"/>
      <c r="BQ112" s="912">
        <v>3676298</v>
      </c>
      <c r="BR112" s="913"/>
      <c r="BS112" s="913"/>
      <c r="BT112" s="913"/>
      <c r="BU112" s="913"/>
      <c r="BV112" s="913">
        <v>3334770</v>
      </c>
      <c r="BW112" s="913"/>
      <c r="BX112" s="913"/>
      <c r="BY112" s="913"/>
      <c r="BZ112" s="913"/>
      <c r="CA112" s="913">
        <v>3050130</v>
      </c>
      <c r="CB112" s="913"/>
      <c r="CC112" s="913"/>
      <c r="CD112" s="913"/>
      <c r="CE112" s="913"/>
      <c r="CF112" s="907">
        <v>78.7</v>
      </c>
      <c r="CG112" s="908"/>
      <c r="CH112" s="908"/>
      <c r="CI112" s="908"/>
      <c r="CJ112" s="908"/>
      <c r="CK112" s="935"/>
      <c r="CL112" s="936"/>
      <c r="CM112" s="909" t="s">
        <v>440</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138</v>
      </c>
      <c r="DH112" s="913"/>
      <c r="DI112" s="913"/>
      <c r="DJ112" s="913"/>
      <c r="DK112" s="913"/>
      <c r="DL112" s="913" t="s">
        <v>441</v>
      </c>
      <c r="DM112" s="913"/>
      <c r="DN112" s="913"/>
      <c r="DO112" s="913"/>
      <c r="DP112" s="913"/>
      <c r="DQ112" s="913" t="s">
        <v>138</v>
      </c>
      <c r="DR112" s="913"/>
      <c r="DS112" s="913"/>
      <c r="DT112" s="913"/>
      <c r="DU112" s="913"/>
      <c r="DV112" s="914" t="s">
        <v>390</v>
      </c>
      <c r="DW112" s="914"/>
      <c r="DX112" s="914"/>
      <c r="DY112" s="914"/>
      <c r="DZ112" s="915"/>
    </row>
    <row r="113" spans="1:130" s="224" customFormat="1" ht="26.25" customHeight="1" x14ac:dyDescent="0.15">
      <c r="A113" s="941"/>
      <c r="B113" s="942"/>
      <c r="C113" s="910" t="s">
        <v>442</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299665</v>
      </c>
      <c r="AB113" s="925"/>
      <c r="AC113" s="925"/>
      <c r="AD113" s="925"/>
      <c r="AE113" s="926"/>
      <c r="AF113" s="927">
        <v>276066</v>
      </c>
      <c r="AG113" s="925"/>
      <c r="AH113" s="925"/>
      <c r="AI113" s="925"/>
      <c r="AJ113" s="926"/>
      <c r="AK113" s="927">
        <v>278738</v>
      </c>
      <c r="AL113" s="925"/>
      <c r="AM113" s="925"/>
      <c r="AN113" s="925"/>
      <c r="AO113" s="926"/>
      <c r="AP113" s="928">
        <v>7.2</v>
      </c>
      <c r="AQ113" s="929"/>
      <c r="AR113" s="929"/>
      <c r="AS113" s="929"/>
      <c r="AT113" s="930"/>
      <c r="AU113" s="895"/>
      <c r="AV113" s="896"/>
      <c r="AW113" s="896"/>
      <c r="AX113" s="896"/>
      <c r="AY113" s="896"/>
      <c r="AZ113" s="909" t="s">
        <v>443</v>
      </c>
      <c r="BA113" s="910"/>
      <c r="BB113" s="910"/>
      <c r="BC113" s="910"/>
      <c r="BD113" s="910"/>
      <c r="BE113" s="910"/>
      <c r="BF113" s="910"/>
      <c r="BG113" s="910"/>
      <c r="BH113" s="910"/>
      <c r="BI113" s="910"/>
      <c r="BJ113" s="910"/>
      <c r="BK113" s="910"/>
      <c r="BL113" s="910"/>
      <c r="BM113" s="910"/>
      <c r="BN113" s="910"/>
      <c r="BO113" s="910"/>
      <c r="BP113" s="911"/>
      <c r="BQ113" s="912">
        <v>174657</v>
      </c>
      <c r="BR113" s="913"/>
      <c r="BS113" s="913"/>
      <c r="BT113" s="913"/>
      <c r="BU113" s="913"/>
      <c r="BV113" s="913">
        <v>157287</v>
      </c>
      <c r="BW113" s="913"/>
      <c r="BX113" s="913"/>
      <c r="BY113" s="913"/>
      <c r="BZ113" s="913"/>
      <c r="CA113" s="913">
        <v>134688</v>
      </c>
      <c r="CB113" s="913"/>
      <c r="CC113" s="913"/>
      <c r="CD113" s="913"/>
      <c r="CE113" s="913"/>
      <c r="CF113" s="907">
        <v>3.5</v>
      </c>
      <c r="CG113" s="908"/>
      <c r="CH113" s="908"/>
      <c r="CI113" s="908"/>
      <c r="CJ113" s="908"/>
      <c r="CK113" s="935"/>
      <c r="CL113" s="936"/>
      <c r="CM113" s="909" t="s">
        <v>444</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138</v>
      </c>
      <c r="DH113" s="946"/>
      <c r="DI113" s="946"/>
      <c r="DJ113" s="946"/>
      <c r="DK113" s="947"/>
      <c r="DL113" s="948" t="s">
        <v>390</v>
      </c>
      <c r="DM113" s="946"/>
      <c r="DN113" s="946"/>
      <c r="DO113" s="946"/>
      <c r="DP113" s="947"/>
      <c r="DQ113" s="948" t="s">
        <v>433</v>
      </c>
      <c r="DR113" s="946"/>
      <c r="DS113" s="946"/>
      <c r="DT113" s="946"/>
      <c r="DU113" s="947"/>
      <c r="DV113" s="949" t="s">
        <v>441</v>
      </c>
      <c r="DW113" s="950"/>
      <c r="DX113" s="950"/>
      <c r="DY113" s="950"/>
      <c r="DZ113" s="951"/>
    </row>
    <row r="114" spans="1:130" s="224" customFormat="1" ht="26.25" customHeight="1" x14ac:dyDescent="0.15">
      <c r="A114" s="941"/>
      <c r="B114" s="942"/>
      <c r="C114" s="910" t="s">
        <v>445</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6609</v>
      </c>
      <c r="AB114" s="946"/>
      <c r="AC114" s="946"/>
      <c r="AD114" s="946"/>
      <c r="AE114" s="947"/>
      <c r="AF114" s="948">
        <v>25038</v>
      </c>
      <c r="AG114" s="946"/>
      <c r="AH114" s="946"/>
      <c r="AI114" s="946"/>
      <c r="AJ114" s="947"/>
      <c r="AK114" s="948">
        <v>29871</v>
      </c>
      <c r="AL114" s="946"/>
      <c r="AM114" s="946"/>
      <c r="AN114" s="946"/>
      <c r="AO114" s="947"/>
      <c r="AP114" s="949">
        <v>0.8</v>
      </c>
      <c r="AQ114" s="950"/>
      <c r="AR114" s="950"/>
      <c r="AS114" s="950"/>
      <c r="AT114" s="951"/>
      <c r="AU114" s="895"/>
      <c r="AV114" s="896"/>
      <c r="AW114" s="896"/>
      <c r="AX114" s="896"/>
      <c r="AY114" s="896"/>
      <c r="AZ114" s="909" t="s">
        <v>446</v>
      </c>
      <c r="BA114" s="910"/>
      <c r="BB114" s="910"/>
      <c r="BC114" s="910"/>
      <c r="BD114" s="910"/>
      <c r="BE114" s="910"/>
      <c r="BF114" s="910"/>
      <c r="BG114" s="910"/>
      <c r="BH114" s="910"/>
      <c r="BI114" s="910"/>
      <c r="BJ114" s="910"/>
      <c r="BK114" s="910"/>
      <c r="BL114" s="910"/>
      <c r="BM114" s="910"/>
      <c r="BN114" s="910"/>
      <c r="BO114" s="910"/>
      <c r="BP114" s="911"/>
      <c r="BQ114" s="912">
        <v>932202</v>
      </c>
      <c r="BR114" s="913"/>
      <c r="BS114" s="913"/>
      <c r="BT114" s="913"/>
      <c r="BU114" s="913"/>
      <c r="BV114" s="913">
        <v>915292</v>
      </c>
      <c r="BW114" s="913"/>
      <c r="BX114" s="913"/>
      <c r="BY114" s="913"/>
      <c r="BZ114" s="913"/>
      <c r="CA114" s="913">
        <v>940647</v>
      </c>
      <c r="CB114" s="913"/>
      <c r="CC114" s="913"/>
      <c r="CD114" s="913"/>
      <c r="CE114" s="913"/>
      <c r="CF114" s="907">
        <v>24.3</v>
      </c>
      <c r="CG114" s="908"/>
      <c r="CH114" s="908"/>
      <c r="CI114" s="908"/>
      <c r="CJ114" s="908"/>
      <c r="CK114" s="935"/>
      <c r="CL114" s="936"/>
      <c r="CM114" s="909" t="s">
        <v>447</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433</v>
      </c>
      <c r="DH114" s="946"/>
      <c r="DI114" s="946"/>
      <c r="DJ114" s="946"/>
      <c r="DK114" s="947"/>
      <c r="DL114" s="948" t="s">
        <v>138</v>
      </c>
      <c r="DM114" s="946"/>
      <c r="DN114" s="946"/>
      <c r="DO114" s="946"/>
      <c r="DP114" s="947"/>
      <c r="DQ114" s="948" t="s">
        <v>138</v>
      </c>
      <c r="DR114" s="946"/>
      <c r="DS114" s="946"/>
      <c r="DT114" s="946"/>
      <c r="DU114" s="947"/>
      <c r="DV114" s="949" t="s">
        <v>433</v>
      </c>
      <c r="DW114" s="950"/>
      <c r="DX114" s="950"/>
      <c r="DY114" s="950"/>
      <c r="DZ114" s="951"/>
    </row>
    <row r="115" spans="1:130" s="224" customFormat="1" ht="26.25" customHeight="1" x14ac:dyDescent="0.15">
      <c r="A115" s="941"/>
      <c r="B115" s="942"/>
      <c r="C115" s="910" t="s">
        <v>448</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390</v>
      </c>
      <c r="AB115" s="925"/>
      <c r="AC115" s="925"/>
      <c r="AD115" s="925"/>
      <c r="AE115" s="926"/>
      <c r="AF115" s="927" t="s">
        <v>390</v>
      </c>
      <c r="AG115" s="925"/>
      <c r="AH115" s="925"/>
      <c r="AI115" s="925"/>
      <c r="AJ115" s="926"/>
      <c r="AK115" s="927" t="s">
        <v>138</v>
      </c>
      <c r="AL115" s="925"/>
      <c r="AM115" s="925"/>
      <c r="AN115" s="925"/>
      <c r="AO115" s="926"/>
      <c r="AP115" s="928" t="s">
        <v>433</v>
      </c>
      <c r="AQ115" s="929"/>
      <c r="AR115" s="929"/>
      <c r="AS115" s="929"/>
      <c r="AT115" s="930"/>
      <c r="AU115" s="895"/>
      <c r="AV115" s="896"/>
      <c r="AW115" s="896"/>
      <c r="AX115" s="896"/>
      <c r="AY115" s="896"/>
      <c r="AZ115" s="909" t="s">
        <v>449</v>
      </c>
      <c r="BA115" s="910"/>
      <c r="BB115" s="910"/>
      <c r="BC115" s="910"/>
      <c r="BD115" s="910"/>
      <c r="BE115" s="910"/>
      <c r="BF115" s="910"/>
      <c r="BG115" s="910"/>
      <c r="BH115" s="910"/>
      <c r="BI115" s="910"/>
      <c r="BJ115" s="910"/>
      <c r="BK115" s="910"/>
      <c r="BL115" s="910"/>
      <c r="BM115" s="910"/>
      <c r="BN115" s="910"/>
      <c r="BO115" s="910"/>
      <c r="BP115" s="911"/>
      <c r="BQ115" s="912" t="s">
        <v>138</v>
      </c>
      <c r="BR115" s="913"/>
      <c r="BS115" s="913"/>
      <c r="BT115" s="913"/>
      <c r="BU115" s="913"/>
      <c r="BV115" s="913" t="s">
        <v>138</v>
      </c>
      <c r="BW115" s="913"/>
      <c r="BX115" s="913"/>
      <c r="BY115" s="913"/>
      <c r="BZ115" s="913"/>
      <c r="CA115" s="913" t="s">
        <v>433</v>
      </c>
      <c r="CB115" s="913"/>
      <c r="CC115" s="913"/>
      <c r="CD115" s="913"/>
      <c r="CE115" s="913"/>
      <c r="CF115" s="907" t="s">
        <v>433</v>
      </c>
      <c r="CG115" s="908"/>
      <c r="CH115" s="908"/>
      <c r="CI115" s="908"/>
      <c r="CJ115" s="908"/>
      <c r="CK115" s="935"/>
      <c r="CL115" s="936"/>
      <c r="CM115" s="909" t="s">
        <v>450</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138</v>
      </c>
      <c r="DH115" s="946"/>
      <c r="DI115" s="946"/>
      <c r="DJ115" s="946"/>
      <c r="DK115" s="947"/>
      <c r="DL115" s="948" t="s">
        <v>138</v>
      </c>
      <c r="DM115" s="946"/>
      <c r="DN115" s="946"/>
      <c r="DO115" s="946"/>
      <c r="DP115" s="947"/>
      <c r="DQ115" s="948" t="s">
        <v>138</v>
      </c>
      <c r="DR115" s="946"/>
      <c r="DS115" s="946"/>
      <c r="DT115" s="946"/>
      <c r="DU115" s="947"/>
      <c r="DV115" s="949" t="s">
        <v>390</v>
      </c>
      <c r="DW115" s="950"/>
      <c r="DX115" s="950"/>
      <c r="DY115" s="950"/>
      <c r="DZ115" s="951"/>
    </row>
    <row r="116" spans="1:130" s="224" customFormat="1" ht="26.25" customHeight="1" x14ac:dyDescent="0.15">
      <c r="A116" s="943"/>
      <c r="B116" s="944"/>
      <c r="C116" s="952" t="s">
        <v>451</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433</v>
      </c>
      <c r="AB116" s="946"/>
      <c r="AC116" s="946"/>
      <c r="AD116" s="946"/>
      <c r="AE116" s="947"/>
      <c r="AF116" s="948" t="s">
        <v>433</v>
      </c>
      <c r="AG116" s="946"/>
      <c r="AH116" s="946"/>
      <c r="AI116" s="946"/>
      <c r="AJ116" s="947"/>
      <c r="AK116" s="948" t="s">
        <v>138</v>
      </c>
      <c r="AL116" s="946"/>
      <c r="AM116" s="946"/>
      <c r="AN116" s="946"/>
      <c r="AO116" s="947"/>
      <c r="AP116" s="949" t="s">
        <v>138</v>
      </c>
      <c r="AQ116" s="950"/>
      <c r="AR116" s="950"/>
      <c r="AS116" s="950"/>
      <c r="AT116" s="951"/>
      <c r="AU116" s="895"/>
      <c r="AV116" s="896"/>
      <c r="AW116" s="896"/>
      <c r="AX116" s="896"/>
      <c r="AY116" s="896"/>
      <c r="AZ116" s="954" t="s">
        <v>452</v>
      </c>
      <c r="BA116" s="955"/>
      <c r="BB116" s="955"/>
      <c r="BC116" s="955"/>
      <c r="BD116" s="955"/>
      <c r="BE116" s="955"/>
      <c r="BF116" s="955"/>
      <c r="BG116" s="955"/>
      <c r="BH116" s="955"/>
      <c r="BI116" s="955"/>
      <c r="BJ116" s="955"/>
      <c r="BK116" s="955"/>
      <c r="BL116" s="955"/>
      <c r="BM116" s="955"/>
      <c r="BN116" s="955"/>
      <c r="BO116" s="955"/>
      <c r="BP116" s="956"/>
      <c r="BQ116" s="912" t="s">
        <v>390</v>
      </c>
      <c r="BR116" s="913"/>
      <c r="BS116" s="913"/>
      <c r="BT116" s="913"/>
      <c r="BU116" s="913"/>
      <c r="BV116" s="913" t="s">
        <v>138</v>
      </c>
      <c r="BW116" s="913"/>
      <c r="BX116" s="913"/>
      <c r="BY116" s="913"/>
      <c r="BZ116" s="913"/>
      <c r="CA116" s="913" t="s">
        <v>138</v>
      </c>
      <c r="CB116" s="913"/>
      <c r="CC116" s="913"/>
      <c r="CD116" s="913"/>
      <c r="CE116" s="913"/>
      <c r="CF116" s="907" t="s">
        <v>433</v>
      </c>
      <c r="CG116" s="908"/>
      <c r="CH116" s="908"/>
      <c r="CI116" s="908"/>
      <c r="CJ116" s="908"/>
      <c r="CK116" s="935"/>
      <c r="CL116" s="936"/>
      <c r="CM116" s="909" t="s">
        <v>453</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138</v>
      </c>
      <c r="DH116" s="946"/>
      <c r="DI116" s="946"/>
      <c r="DJ116" s="946"/>
      <c r="DK116" s="947"/>
      <c r="DL116" s="948" t="s">
        <v>433</v>
      </c>
      <c r="DM116" s="946"/>
      <c r="DN116" s="946"/>
      <c r="DO116" s="946"/>
      <c r="DP116" s="947"/>
      <c r="DQ116" s="948" t="s">
        <v>138</v>
      </c>
      <c r="DR116" s="946"/>
      <c r="DS116" s="946"/>
      <c r="DT116" s="946"/>
      <c r="DU116" s="947"/>
      <c r="DV116" s="949" t="s">
        <v>441</v>
      </c>
      <c r="DW116" s="950"/>
      <c r="DX116" s="950"/>
      <c r="DY116" s="950"/>
      <c r="DZ116" s="951"/>
    </row>
    <row r="117" spans="1:130" s="224" customFormat="1" ht="26.25" customHeight="1" x14ac:dyDescent="0.15">
      <c r="A117" s="899" t="s">
        <v>188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454</v>
      </c>
      <c r="Z117" s="881"/>
      <c r="AA117" s="965">
        <v>876646</v>
      </c>
      <c r="AB117" s="966"/>
      <c r="AC117" s="966"/>
      <c r="AD117" s="966"/>
      <c r="AE117" s="967"/>
      <c r="AF117" s="968">
        <v>889490</v>
      </c>
      <c r="AG117" s="966"/>
      <c r="AH117" s="966"/>
      <c r="AI117" s="966"/>
      <c r="AJ117" s="967"/>
      <c r="AK117" s="968">
        <v>846271</v>
      </c>
      <c r="AL117" s="966"/>
      <c r="AM117" s="966"/>
      <c r="AN117" s="966"/>
      <c r="AO117" s="967"/>
      <c r="AP117" s="969"/>
      <c r="AQ117" s="970"/>
      <c r="AR117" s="970"/>
      <c r="AS117" s="970"/>
      <c r="AT117" s="971"/>
      <c r="AU117" s="895"/>
      <c r="AV117" s="896"/>
      <c r="AW117" s="896"/>
      <c r="AX117" s="896"/>
      <c r="AY117" s="896"/>
      <c r="AZ117" s="961" t="s">
        <v>455</v>
      </c>
      <c r="BA117" s="962"/>
      <c r="BB117" s="962"/>
      <c r="BC117" s="962"/>
      <c r="BD117" s="962"/>
      <c r="BE117" s="962"/>
      <c r="BF117" s="962"/>
      <c r="BG117" s="962"/>
      <c r="BH117" s="962"/>
      <c r="BI117" s="962"/>
      <c r="BJ117" s="962"/>
      <c r="BK117" s="962"/>
      <c r="BL117" s="962"/>
      <c r="BM117" s="962"/>
      <c r="BN117" s="962"/>
      <c r="BO117" s="962"/>
      <c r="BP117" s="963"/>
      <c r="BQ117" s="912" t="s">
        <v>138</v>
      </c>
      <c r="BR117" s="913"/>
      <c r="BS117" s="913"/>
      <c r="BT117" s="913"/>
      <c r="BU117" s="913"/>
      <c r="BV117" s="913" t="s">
        <v>138</v>
      </c>
      <c r="BW117" s="913"/>
      <c r="BX117" s="913"/>
      <c r="BY117" s="913"/>
      <c r="BZ117" s="913"/>
      <c r="CA117" s="913" t="s">
        <v>138</v>
      </c>
      <c r="CB117" s="913"/>
      <c r="CC117" s="913"/>
      <c r="CD117" s="913"/>
      <c r="CE117" s="913"/>
      <c r="CF117" s="907" t="s">
        <v>441</v>
      </c>
      <c r="CG117" s="908"/>
      <c r="CH117" s="908"/>
      <c r="CI117" s="908"/>
      <c r="CJ117" s="908"/>
      <c r="CK117" s="935"/>
      <c r="CL117" s="936"/>
      <c r="CM117" s="909" t="s">
        <v>456</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433</v>
      </c>
      <c r="DH117" s="946"/>
      <c r="DI117" s="946"/>
      <c r="DJ117" s="946"/>
      <c r="DK117" s="947"/>
      <c r="DL117" s="948" t="s">
        <v>441</v>
      </c>
      <c r="DM117" s="946"/>
      <c r="DN117" s="946"/>
      <c r="DO117" s="946"/>
      <c r="DP117" s="947"/>
      <c r="DQ117" s="948" t="s">
        <v>138</v>
      </c>
      <c r="DR117" s="946"/>
      <c r="DS117" s="946"/>
      <c r="DT117" s="946"/>
      <c r="DU117" s="947"/>
      <c r="DV117" s="949" t="s">
        <v>138</v>
      </c>
      <c r="DW117" s="950"/>
      <c r="DX117" s="950"/>
      <c r="DY117" s="950"/>
      <c r="DZ117" s="951"/>
    </row>
    <row r="118" spans="1:130" s="224" customFormat="1" ht="26.25" customHeight="1" x14ac:dyDescent="0.15">
      <c r="A118" s="899" t="s">
        <v>428</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425</v>
      </c>
      <c r="AB118" s="880"/>
      <c r="AC118" s="880"/>
      <c r="AD118" s="880"/>
      <c r="AE118" s="881"/>
      <c r="AF118" s="879" t="s">
        <v>426</v>
      </c>
      <c r="AG118" s="880"/>
      <c r="AH118" s="880"/>
      <c r="AI118" s="880"/>
      <c r="AJ118" s="881"/>
      <c r="AK118" s="879" t="s">
        <v>306</v>
      </c>
      <c r="AL118" s="880"/>
      <c r="AM118" s="880"/>
      <c r="AN118" s="880"/>
      <c r="AO118" s="881"/>
      <c r="AP118" s="957" t="s">
        <v>427</v>
      </c>
      <c r="AQ118" s="958"/>
      <c r="AR118" s="958"/>
      <c r="AS118" s="958"/>
      <c r="AT118" s="959"/>
      <c r="AU118" s="895"/>
      <c r="AV118" s="896"/>
      <c r="AW118" s="896"/>
      <c r="AX118" s="896"/>
      <c r="AY118" s="896"/>
      <c r="AZ118" s="960" t="s">
        <v>457</v>
      </c>
      <c r="BA118" s="952"/>
      <c r="BB118" s="952"/>
      <c r="BC118" s="952"/>
      <c r="BD118" s="952"/>
      <c r="BE118" s="952"/>
      <c r="BF118" s="952"/>
      <c r="BG118" s="952"/>
      <c r="BH118" s="952"/>
      <c r="BI118" s="952"/>
      <c r="BJ118" s="952"/>
      <c r="BK118" s="952"/>
      <c r="BL118" s="952"/>
      <c r="BM118" s="952"/>
      <c r="BN118" s="952"/>
      <c r="BO118" s="952"/>
      <c r="BP118" s="953"/>
      <c r="BQ118" s="986" t="s">
        <v>138</v>
      </c>
      <c r="BR118" s="987"/>
      <c r="BS118" s="987"/>
      <c r="BT118" s="987"/>
      <c r="BU118" s="987"/>
      <c r="BV118" s="987" t="s">
        <v>138</v>
      </c>
      <c r="BW118" s="987"/>
      <c r="BX118" s="987"/>
      <c r="BY118" s="987"/>
      <c r="BZ118" s="987"/>
      <c r="CA118" s="987" t="s">
        <v>390</v>
      </c>
      <c r="CB118" s="987"/>
      <c r="CC118" s="987"/>
      <c r="CD118" s="987"/>
      <c r="CE118" s="987"/>
      <c r="CF118" s="907" t="s">
        <v>433</v>
      </c>
      <c r="CG118" s="908"/>
      <c r="CH118" s="908"/>
      <c r="CI118" s="908"/>
      <c r="CJ118" s="908"/>
      <c r="CK118" s="935"/>
      <c r="CL118" s="936"/>
      <c r="CM118" s="909" t="s">
        <v>458</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138</v>
      </c>
      <c r="DH118" s="946"/>
      <c r="DI118" s="946"/>
      <c r="DJ118" s="946"/>
      <c r="DK118" s="947"/>
      <c r="DL118" s="948" t="s">
        <v>138</v>
      </c>
      <c r="DM118" s="946"/>
      <c r="DN118" s="946"/>
      <c r="DO118" s="946"/>
      <c r="DP118" s="947"/>
      <c r="DQ118" s="948" t="s">
        <v>138</v>
      </c>
      <c r="DR118" s="946"/>
      <c r="DS118" s="946"/>
      <c r="DT118" s="946"/>
      <c r="DU118" s="947"/>
      <c r="DV118" s="949" t="s">
        <v>390</v>
      </c>
      <c r="DW118" s="950"/>
      <c r="DX118" s="950"/>
      <c r="DY118" s="950"/>
      <c r="DZ118" s="951"/>
    </row>
    <row r="119" spans="1:130" s="224" customFormat="1" ht="26.25" customHeight="1" x14ac:dyDescent="0.15">
      <c r="A119" s="1044" t="s">
        <v>431</v>
      </c>
      <c r="B119" s="934"/>
      <c r="C119" s="916" t="s">
        <v>432</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390</v>
      </c>
      <c r="AB119" s="887"/>
      <c r="AC119" s="887"/>
      <c r="AD119" s="887"/>
      <c r="AE119" s="888"/>
      <c r="AF119" s="889" t="s">
        <v>441</v>
      </c>
      <c r="AG119" s="887"/>
      <c r="AH119" s="887"/>
      <c r="AI119" s="887"/>
      <c r="AJ119" s="888"/>
      <c r="AK119" s="889" t="s">
        <v>138</v>
      </c>
      <c r="AL119" s="887"/>
      <c r="AM119" s="887"/>
      <c r="AN119" s="887"/>
      <c r="AO119" s="888"/>
      <c r="AP119" s="890" t="s">
        <v>138</v>
      </c>
      <c r="AQ119" s="891"/>
      <c r="AR119" s="891"/>
      <c r="AS119" s="891"/>
      <c r="AT119" s="892"/>
      <c r="AU119" s="897"/>
      <c r="AV119" s="898"/>
      <c r="AW119" s="898"/>
      <c r="AX119" s="898"/>
      <c r="AY119" s="898"/>
      <c r="AZ119" s="245" t="s">
        <v>188</v>
      </c>
      <c r="BA119" s="245"/>
      <c r="BB119" s="245"/>
      <c r="BC119" s="245"/>
      <c r="BD119" s="245"/>
      <c r="BE119" s="245"/>
      <c r="BF119" s="245"/>
      <c r="BG119" s="245"/>
      <c r="BH119" s="245"/>
      <c r="BI119" s="245"/>
      <c r="BJ119" s="245"/>
      <c r="BK119" s="245"/>
      <c r="BL119" s="245"/>
      <c r="BM119" s="245"/>
      <c r="BN119" s="245"/>
      <c r="BO119" s="964" t="s">
        <v>459</v>
      </c>
      <c r="BP119" s="992"/>
      <c r="BQ119" s="986">
        <v>11956316</v>
      </c>
      <c r="BR119" s="987"/>
      <c r="BS119" s="987"/>
      <c r="BT119" s="987"/>
      <c r="BU119" s="987"/>
      <c r="BV119" s="987">
        <v>12628977</v>
      </c>
      <c r="BW119" s="987"/>
      <c r="BX119" s="987"/>
      <c r="BY119" s="987"/>
      <c r="BZ119" s="987"/>
      <c r="CA119" s="987">
        <v>11546138</v>
      </c>
      <c r="CB119" s="987"/>
      <c r="CC119" s="987"/>
      <c r="CD119" s="987"/>
      <c r="CE119" s="987"/>
      <c r="CF119" s="988"/>
      <c r="CG119" s="989"/>
      <c r="CH119" s="989"/>
      <c r="CI119" s="989"/>
      <c r="CJ119" s="990"/>
      <c r="CK119" s="937"/>
      <c r="CL119" s="938"/>
      <c r="CM119" s="960" t="s">
        <v>460</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390</v>
      </c>
      <c r="DH119" s="973"/>
      <c r="DI119" s="973"/>
      <c r="DJ119" s="973"/>
      <c r="DK119" s="974"/>
      <c r="DL119" s="972" t="s">
        <v>433</v>
      </c>
      <c r="DM119" s="973"/>
      <c r="DN119" s="973"/>
      <c r="DO119" s="973"/>
      <c r="DP119" s="974"/>
      <c r="DQ119" s="972" t="s">
        <v>433</v>
      </c>
      <c r="DR119" s="973"/>
      <c r="DS119" s="973"/>
      <c r="DT119" s="973"/>
      <c r="DU119" s="974"/>
      <c r="DV119" s="975" t="s">
        <v>390</v>
      </c>
      <c r="DW119" s="976"/>
      <c r="DX119" s="976"/>
      <c r="DY119" s="976"/>
      <c r="DZ119" s="977"/>
    </row>
    <row r="120" spans="1:130" s="224" customFormat="1" ht="26.25" customHeight="1" x14ac:dyDescent="0.15">
      <c r="A120" s="1045"/>
      <c r="B120" s="936"/>
      <c r="C120" s="909" t="s">
        <v>436</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441</v>
      </c>
      <c r="AB120" s="946"/>
      <c r="AC120" s="946"/>
      <c r="AD120" s="946"/>
      <c r="AE120" s="947"/>
      <c r="AF120" s="948" t="s">
        <v>390</v>
      </c>
      <c r="AG120" s="946"/>
      <c r="AH120" s="946"/>
      <c r="AI120" s="946"/>
      <c r="AJ120" s="947"/>
      <c r="AK120" s="948" t="s">
        <v>390</v>
      </c>
      <c r="AL120" s="946"/>
      <c r="AM120" s="946"/>
      <c r="AN120" s="946"/>
      <c r="AO120" s="947"/>
      <c r="AP120" s="949" t="s">
        <v>433</v>
      </c>
      <c r="AQ120" s="950"/>
      <c r="AR120" s="950"/>
      <c r="AS120" s="950"/>
      <c r="AT120" s="951"/>
      <c r="AU120" s="978" t="s">
        <v>461</v>
      </c>
      <c r="AV120" s="979"/>
      <c r="AW120" s="979"/>
      <c r="AX120" s="979"/>
      <c r="AY120" s="980"/>
      <c r="AZ120" s="916" t="s">
        <v>462</v>
      </c>
      <c r="BA120" s="884"/>
      <c r="BB120" s="884"/>
      <c r="BC120" s="884"/>
      <c r="BD120" s="884"/>
      <c r="BE120" s="884"/>
      <c r="BF120" s="884"/>
      <c r="BG120" s="884"/>
      <c r="BH120" s="884"/>
      <c r="BI120" s="884"/>
      <c r="BJ120" s="884"/>
      <c r="BK120" s="884"/>
      <c r="BL120" s="884"/>
      <c r="BM120" s="884"/>
      <c r="BN120" s="884"/>
      <c r="BO120" s="884"/>
      <c r="BP120" s="885"/>
      <c r="BQ120" s="917">
        <v>7614449</v>
      </c>
      <c r="BR120" s="918"/>
      <c r="BS120" s="918"/>
      <c r="BT120" s="918"/>
      <c r="BU120" s="918"/>
      <c r="BV120" s="918">
        <v>9554413</v>
      </c>
      <c r="BW120" s="918"/>
      <c r="BX120" s="918"/>
      <c r="BY120" s="918"/>
      <c r="BZ120" s="918"/>
      <c r="CA120" s="918">
        <v>8821851</v>
      </c>
      <c r="CB120" s="918"/>
      <c r="CC120" s="918"/>
      <c r="CD120" s="918"/>
      <c r="CE120" s="918"/>
      <c r="CF120" s="931">
        <v>227.6</v>
      </c>
      <c r="CG120" s="932"/>
      <c r="CH120" s="932"/>
      <c r="CI120" s="932"/>
      <c r="CJ120" s="932"/>
      <c r="CK120" s="993" t="s">
        <v>463</v>
      </c>
      <c r="CL120" s="994"/>
      <c r="CM120" s="994"/>
      <c r="CN120" s="994"/>
      <c r="CO120" s="995"/>
      <c r="CP120" s="1001" t="s">
        <v>464</v>
      </c>
      <c r="CQ120" s="1002"/>
      <c r="CR120" s="1002"/>
      <c r="CS120" s="1002"/>
      <c r="CT120" s="1002"/>
      <c r="CU120" s="1002"/>
      <c r="CV120" s="1002"/>
      <c r="CW120" s="1002"/>
      <c r="CX120" s="1002"/>
      <c r="CY120" s="1002"/>
      <c r="CZ120" s="1002"/>
      <c r="DA120" s="1002"/>
      <c r="DB120" s="1002"/>
      <c r="DC120" s="1002"/>
      <c r="DD120" s="1002"/>
      <c r="DE120" s="1002"/>
      <c r="DF120" s="1003"/>
      <c r="DG120" s="917">
        <v>3448913</v>
      </c>
      <c r="DH120" s="918"/>
      <c r="DI120" s="918"/>
      <c r="DJ120" s="918"/>
      <c r="DK120" s="918"/>
      <c r="DL120" s="918">
        <v>3185841</v>
      </c>
      <c r="DM120" s="918"/>
      <c r="DN120" s="918"/>
      <c r="DO120" s="918"/>
      <c r="DP120" s="918"/>
      <c r="DQ120" s="918">
        <v>2975225</v>
      </c>
      <c r="DR120" s="918"/>
      <c r="DS120" s="918"/>
      <c r="DT120" s="918"/>
      <c r="DU120" s="918"/>
      <c r="DV120" s="919">
        <v>76.7</v>
      </c>
      <c r="DW120" s="919"/>
      <c r="DX120" s="919"/>
      <c r="DY120" s="919"/>
      <c r="DZ120" s="920"/>
    </row>
    <row r="121" spans="1:130" s="224" customFormat="1" ht="26.25" customHeight="1" x14ac:dyDescent="0.15">
      <c r="A121" s="1045"/>
      <c r="B121" s="936"/>
      <c r="C121" s="961" t="s">
        <v>465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441</v>
      </c>
      <c r="AB121" s="946"/>
      <c r="AC121" s="946"/>
      <c r="AD121" s="946"/>
      <c r="AE121" s="947"/>
      <c r="AF121" s="948" t="s">
        <v>390</v>
      </c>
      <c r="AG121" s="946"/>
      <c r="AH121" s="946"/>
      <c r="AI121" s="946"/>
      <c r="AJ121" s="947"/>
      <c r="AK121" s="948" t="s">
        <v>138</v>
      </c>
      <c r="AL121" s="946"/>
      <c r="AM121" s="946"/>
      <c r="AN121" s="946"/>
      <c r="AO121" s="947"/>
      <c r="AP121" s="949" t="s">
        <v>390</v>
      </c>
      <c r="AQ121" s="950"/>
      <c r="AR121" s="950"/>
      <c r="AS121" s="950"/>
      <c r="AT121" s="951"/>
      <c r="AU121" s="981"/>
      <c r="AV121" s="982"/>
      <c r="AW121" s="982"/>
      <c r="AX121" s="982"/>
      <c r="AY121" s="983"/>
      <c r="AZ121" s="909" t="s">
        <v>466</v>
      </c>
      <c r="BA121" s="910"/>
      <c r="BB121" s="910"/>
      <c r="BC121" s="910"/>
      <c r="BD121" s="910"/>
      <c r="BE121" s="910"/>
      <c r="BF121" s="910"/>
      <c r="BG121" s="910"/>
      <c r="BH121" s="910"/>
      <c r="BI121" s="910"/>
      <c r="BJ121" s="910"/>
      <c r="BK121" s="910"/>
      <c r="BL121" s="910"/>
      <c r="BM121" s="910"/>
      <c r="BN121" s="910"/>
      <c r="BO121" s="910"/>
      <c r="BP121" s="911"/>
      <c r="BQ121" s="912">
        <v>1691168</v>
      </c>
      <c r="BR121" s="913"/>
      <c r="BS121" s="913"/>
      <c r="BT121" s="913"/>
      <c r="BU121" s="913"/>
      <c r="BV121" s="913">
        <v>1562655</v>
      </c>
      <c r="BW121" s="913"/>
      <c r="BX121" s="913"/>
      <c r="BY121" s="913"/>
      <c r="BZ121" s="913"/>
      <c r="CA121" s="913">
        <v>193527</v>
      </c>
      <c r="CB121" s="913"/>
      <c r="CC121" s="913"/>
      <c r="CD121" s="913"/>
      <c r="CE121" s="913"/>
      <c r="CF121" s="907">
        <v>5</v>
      </c>
      <c r="CG121" s="908"/>
      <c r="CH121" s="908"/>
      <c r="CI121" s="908"/>
      <c r="CJ121" s="908"/>
      <c r="CK121" s="996"/>
      <c r="CL121" s="997"/>
      <c r="CM121" s="997"/>
      <c r="CN121" s="997"/>
      <c r="CO121" s="998"/>
      <c r="CP121" s="1006" t="s">
        <v>467</v>
      </c>
      <c r="CQ121" s="1007"/>
      <c r="CR121" s="1007"/>
      <c r="CS121" s="1007"/>
      <c r="CT121" s="1007"/>
      <c r="CU121" s="1007"/>
      <c r="CV121" s="1007"/>
      <c r="CW121" s="1007"/>
      <c r="CX121" s="1007"/>
      <c r="CY121" s="1007"/>
      <c r="CZ121" s="1007"/>
      <c r="DA121" s="1007"/>
      <c r="DB121" s="1007"/>
      <c r="DC121" s="1007"/>
      <c r="DD121" s="1007"/>
      <c r="DE121" s="1007"/>
      <c r="DF121" s="1008"/>
      <c r="DG121" s="912">
        <v>227385</v>
      </c>
      <c r="DH121" s="913"/>
      <c r="DI121" s="913"/>
      <c r="DJ121" s="913"/>
      <c r="DK121" s="913"/>
      <c r="DL121" s="913">
        <v>148929</v>
      </c>
      <c r="DM121" s="913"/>
      <c r="DN121" s="913"/>
      <c r="DO121" s="913"/>
      <c r="DP121" s="913"/>
      <c r="DQ121" s="913">
        <v>74905</v>
      </c>
      <c r="DR121" s="913"/>
      <c r="DS121" s="913"/>
      <c r="DT121" s="913"/>
      <c r="DU121" s="913"/>
      <c r="DV121" s="914">
        <v>1.9</v>
      </c>
      <c r="DW121" s="914"/>
      <c r="DX121" s="914"/>
      <c r="DY121" s="914"/>
      <c r="DZ121" s="915"/>
    </row>
    <row r="122" spans="1:130" s="224" customFormat="1" ht="26.25" customHeight="1" x14ac:dyDescent="0.15">
      <c r="A122" s="1045"/>
      <c r="B122" s="936"/>
      <c r="C122" s="909" t="s">
        <v>447</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390</v>
      </c>
      <c r="AB122" s="946"/>
      <c r="AC122" s="946"/>
      <c r="AD122" s="946"/>
      <c r="AE122" s="947"/>
      <c r="AF122" s="948" t="s">
        <v>390</v>
      </c>
      <c r="AG122" s="946"/>
      <c r="AH122" s="946"/>
      <c r="AI122" s="946"/>
      <c r="AJ122" s="947"/>
      <c r="AK122" s="948" t="s">
        <v>138</v>
      </c>
      <c r="AL122" s="946"/>
      <c r="AM122" s="946"/>
      <c r="AN122" s="946"/>
      <c r="AO122" s="947"/>
      <c r="AP122" s="949" t="s">
        <v>390</v>
      </c>
      <c r="AQ122" s="950"/>
      <c r="AR122" s="950"/>
      <c r="AS122" s="950"/>
      <c r="AT122" s="951"/>
      <c r="AU122" s="981"/>
      <c r="AV122" s="982"/>
      <c r="AW122" s="982"/>
      <c r="AX122" s="982"/>
      <c r="AY122" s="983"/>
      <c r="AZ122" s="960" t="s">
        <v>468</v>
      </c>
      <c r="BA122" s="952"/>
      <c r="BB122" s="952"/>
      <c r="BC122" s="952"/>
      <c r="BD122" s="952"/>
      <c r="BE122" s="952"/>
      <c r="BF122" s="952"/>
      <c r="BG122" s="952"/>
      <c r="BH122" s="952"/>
      <c r="BI122" s="952"/>
      <c r="BJ122" s="952"/>
      <c r="BK122" s="952"/>
      <c r="BL122" s="952"/>
      <c r="BM122" s="952"/>
      <c r="BN122" s="952"/>
      <c r="BO122" s="952"/>
      <c r="BP122" s="953"/>
      <c r="BQ122" s="986">
        <v>7401072</v>
      </c>
      <c r="BR122" s="987"/>
      <c r="BS122" s="987"/>
      <c r="BT122" s="987"/>
      <c r="BU122" s="987"/>
      <c r="BV122" s="987">
        <v>7440981</v>
      </c>
      <c r="BW122" s="987"/>
      <c r="BX122" s="987"/>
      <c r="BY122" s="987"/>
      <c r="BZ122" s="987"/>
      <c r="CA122" s="987">
        <v>7476926</v>
      </c>
      <c r="CB122" s="987"/>
      <c r="CC122" s="987"/>
      <c r="CD122" s="987"/>
      <c r="CE122" s="987"/>
      <c r="CF122" s="1004">
        <v>192.9</v>
      </c>
      <c r="CG122" s="1005"/>
      <c r="CH122" s="1005"/>
      <c r="CI122" s="1005"/>
      <c r="CJ122" s="1005"/>
      <c r="CK122" s="996"/>
      <c r="CL122" s="997"/>
      <c r="CM122" s="997"/>
      <c r="CN122" s="997"/>
      <c r="CO122" s="998"/>
      <c r="CP122" s="1006" t="s">
        <v>469</v>
      </c>
      <c r="CQ122" s="1007"/>
      <c r="CR122" s="1007"/>
      <c r="CS122" s="1007"/>
      <c r="CT122" s="1007"/>
      <c r="CU122" s="1007"/>
      <c r="CV122" s="1007"/>
      <c r="CW122" s="1007"/>
      <c r="CX122" s="1007"/>
      <c r="CY122" s="1007"/>
      <c r="CZ122" s="1007"/>
      <c r="DA122" s="1007"/>
      <c r="DB122" s="1007"/>
      <c r="DC122" s="1007"/>
      <c r="DD122" s="1007"/>
      <c r="DE122" s="1007"/>
      <c r="DF122" s="1008"/>
      <c r="DG122" s="912" t="s">
        <v>390</v>
      </c>
      <c r="DH122" s="913"/>
      <c r="DI122" s="913"/>
      <c r="DJ122" s="913"/>
      <c r="DK122" s="913"/>
      <c r="DL122" s="913" t="s">
        <v>390</v>
      </c>
      <c r="DM122" s="913"/>
      <c r="DN122" s="913"/>
      <c r="DO122" s="913"/>
      <c r="DP122" s="913"/>
      <c r="DQ122" s="913" t="s">
        <v>441</v>
      </c>
      <c r="DR122" s="913"/>
      <c r="DS122" s="913"/>
      <c r="DT122" s="913"/>
      <c r="DU122" s="913"/>
      <c r="DV122" s="914" t="s">
        <v>433</v>
      </c>
      <c r="DW122" s="914"/>
      <c r="DX122" s="914"/>
      <c r="DY122" s="914"/>
      <c r="DZ122" s="915"/>
    </row>
    <row r="123" spans="1:130" s="224" customFormat="1" ht="26.25" customHeight="1" x14ac:dyDescent="0.15">
      <c r="A123" s="1045"/>
      <c r="B123" s="936"/>
      <c r="C123" s="909" t="s">
        <v>453</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433</v>
      </c>
      <c r="AB123" s="946"/>
      <c r="AC123" s="946"/>
      <c r="AD123" s="946"/>
      <c r="AE123" s="947"/>
      <c r="AF123" s="948" t="s">
        <v>433</v>
      </c>
      <c r="AG123" s="946"/>
      <c r="AH123" s="946"/>
      <c r="AI123" s="946"/>
      <c r="AJ123" s="947"/>
      <c r="AK123" s="948" t="s">
        <v>390</v>
      </c>
      <c r="AL123" s="946"/>
      <c r="AM123" s="946"/>
      <c r="AN123" s="946"/>
      <c r="AO123" s="947"/>
      <c r="AP123" s="949" t="s">
        <v>433</v>
      </c>
      <c r="AQ123" s="950"/>
      <c r="AR123" s="950"/>
      <c r="AS123" s="950"/>
      <c r="AT123" s="951"/>
      <c r="AU123" s="984"/>
      <c r="AV123" s="985"/>
      <c r="AW123" s="985"/>
      <c r="AX123" s="985"/>
      <c r="AY123" s="985"/>
      <c r="AZ123" s="245" t="s">
        <v>188</v>
      </c>
      <c r="BA123" s="245"/>
      <c r="BB123" s="245"/>
      <c r="BC123" s="245"/>
      <c r="BD123" s="245"/>
      <c r="BE123" s="245"/>
      <c r="BF123" s="245"/>
      <c r="BG123" s="245"/>
      <c r="BH123" s="245"/>
      <c r="BI123" s="245"/>
      <c r="BJ123" s="245"/>
      <c r="BK123" s="245"/>
      <c r="BL123" s="245"/>
      <c r="BM123" s="245"/>
      <c r="BN123" s="245"/>
      <c r="BO123" s="964" t="s">
        <v>470</v>
      </c>
      <c r="BP123" s="992"/>
      <c r="BQ123" s="1051">
        <v>16706689</v>
      </c>
      <c r="BR123" s="1018"/>
      <c r="BS123" s="1018"/>
      <c r="BT123" s="1018"/>
      <c r="BU123" s="1018"/>
      <c r="BV123" s="1018">
        <v>18558049</v>
      </c>
      <c r="BW123" s="1018"/>
      <c r="BX123" s="1018"/>
      <c r="BY123" s="1018"/>
      <c r="BZ123" s="1018"/>
      <c r="CA123" s="1018">
        <v>16492304</v>
      </c>
      <c r="CB123" s="1018"/>
      <c r="CC123" s="1018"/>
      <c r="CD123" s="1018"/>
      <c r="CE123" s="1018"/>
      <c r="CF123" s="988"/>
      <c r="CG123" s="989"/>
      <c r="CH123" s="989"/>
      <c r="CI123" s="989"/>
      <c r="CJ123" s="990"/>
      <c r="CK123" s="996"/>
      <c r="CL123" s="997"/>
      <c r="CM123" s="997"/>
      <c r="CN123" s="997"/>
      <c r="CO123" s="998"/>
      <c r="CP123" s="1006" t="s">
        <v>471</v>
      </c>
      <c r="CQ123" s="1007"/>
      <c r="CR123" s="1007"/>
      <c r="CS123" s="1007"/>
      <c r="CT123" s="1007"/>
      <c r="CU123" s="1007"/>
      <c r="CV123" s="1007"/>
      <c r="CW123" s="1007"/>
      <c r="CX123" s="1007"/>
      <c r="CY123" s="1007"/>
      <c r="CZ123" s="1007"/>
      <c r="DA123" s="1007"/>
      <c r="DB123" s="1007"/>
      <c r="DC123" s="1007"/>
      <c r="DD123" s="1007"/>
      <c r="DE123" s="1007"/>
      <c r="DF123" s="1008"/>
      <c r="DG123" s="945" t="s">
        <v>433</v>
      </c>
      <c r="DH123" s="946"/>
      <c r="DI123" s="946"/>
      <c r="DJ123" s="946"/>
      <c r="DK123" s="947"/>
      <c r="DL123" s="948" t="s">
        <v>433</v>
      </c>
      <c r="DM123" s="946"/>
      <c r="DN123" s="946"/>
      <c r="DO123" s="946"/>
      <c r="DP123" s="947"/>
      <c r="DQ123" s="948" t="s">
        <v>433</v>
      </c>
      <c r="DR123" s="946"/>
      <c r="DS123" s="946"/>
      <c r="DT123" s="946"/>
      <c r="DU123" s="947"/>
      <c r="DV123" s="949" t="s">
        <v>433</v>
      </c>
      <c r="DW123" s="950"/>
      <c r="DX123" s="950"/>
      <c r="DY123" s="950"/>
      <c r="DZ123" s="951"/>
    </row>
    <row r="124" spans="1:130" s="224" customFormat="1" ht="26.25" customHeight="1" thickBot="1" x14ac:dyDescent="0.2">
      <c r="A124" s="1045"/>
      <c r="B124" s="936"/>
      <c r="C124" s="909" t="s">
        <v>456</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390</v>
      </c>
      <c r="AB124" s="946"/>
      <c r="AC124" s="946"/>
      <c r="AD124" s="946"/>
      <c r="AE124" s="947"/>
      <c r="AF124" s="948" t="s">
        <v>390</v>
      </c>
      <c r="AG124" s="946"/>
      <c r="AH124" s="946"/>
      <c r="AI124" s="946"/>
      <c r="AJ124" s="947"/>
      <c r="AK124" s="948" t="s">
        <v>390</v>
      </c>
      <c r="AL124" s="946"/>
      <c r="AM124" s="946"/>
      <c r="AN124" s="946"/>
      <c r="AO124" s="947"/>
      <c r="AP124" s="949" t="s">
        <v>433</v>
      </c>
      <c r="AQ124" s="950"/>
      <c r="AR124" s="950"/>
      <c r="AS124" s="950"/>
      <c r="AT124" s="951"/>
      <c r="AU124" s="1047" t="s">
        <v>472</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t="s">
        <v>433</v>
      </c>
      <c r="BR124" s="1014"/>
      <c r="BS124" s="1014"/>
      <c r="BT124" s="1014"/>
      <c r="BU124" s="1014"/>
      <c r="BV124" s="1014" t="s">
        <v>433</v>
      </c>
      <c r="BW124" s="1014"/>
      <c r="BX124" s="1014"/>
      <c r="BY124" s="1014"/>
      <c r="BZ124" s="1014"/>
      <c r="CA124" s="1014" t="s">
        <v>390</v>
      </c>
      <c r="CB124" s="1014"/>
      <c r="CC124" s="1014"/>
      <c r="CD124" s="1014"/>
      <c r="CE124" s="1014"/>
      <c r="CF124" s="1015"/>
      <c r="CG124" s="1016"/>
      <c r="CH124" s="1016"/>
      <c r="CI124" s="1016"/>
      <c r="CJ124" s="1017"/>
      <c r="CK124" s="999"/>
      <c r="CL124" s="999"/>
      <c r="CM124" s="999"/>
      <c r="CN124" s="999"/>
      <c r="CO124" s="1000"/>
      <c r="CP124" s="1006" t="s">
        <v>473</v>
      </c>
      <c r="CQ124" s="1007"/>
      <c r="CR124" s="1007"/>
      <c r="CS124" s="1007"/>
      <c r="CT124" s="1007"/>
      <c r="CU124" s="1007"/>
      <c r="CV124" s="1007"/>
      <c r="CW124" s="1007"/>
      <c r="CX124" s="1007"/>
      <c r="CY124" s="1007"/>
      <c r="CZ124" s="1007"/>
      <c r="DA124" s="1007"/>
      <c r="DB124" s="1007"/>
      <c r="DC124" s="1007"/>
      <c r="DD124" s="1007"/>
      <c r="DE124" s="1007"/>
      <c r="DF124" s="1008"/>
      <c r="DG124" s="991" t="s">
        <v>390</v>
      </c>
      <c r="DH124" s="973"/>
      <c r="DI124" s="973"/>
      <c r="DJ124" s="973"/>
      <c r="DK124" s="974"/>
      <c r="DL124" s="972" t="s">
        <v>390</v>
      </c>
      <c r="DM124" s="973"/>
      <c r="DN124" s="973"/>
      <c r="DO124" s="973"/>
      <c r="DP124" s="974"/>
      <c r="DQ124" s="972" t="s">
        <v>390</v>
      </c>
      <c r="DR124" s="973"/>
      <c r="DS124" s="973"/>
      <c r="DT124" s="973"/>
      <c r="DU124" s="974"/>
      <c r="DV124" s="975" t="s">
        <v>390</v>
      </c>
      <c r="DW124" s="976"/>
      <c r="DX124" s="976"/>
      <c r="DY124" s="976"/>
      <c r="DZ124" s="977"/>
    </row>
    <row r="125" spans="1:130" s="224" customFormat="1" ht="26.25" customHeight="1" x14ac:dyDescent="0.15">
      <c r="A125" s="1045"/>
      <c r="B125" s="936"/>
      <c r="C125" s="909" t="s">
        <v>458</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390</v>
      </c>
      <c r="AB125" s="946"/>
      <c r="AC125" s="946"/>
      <c r="AD125" s="946"/>
      <c r="AE125" s="947"/>
      <c r="AF125" s="948" t="s">
        <v>390</v>
      </c>
      <c r="AG125" s="946"/>
      <c r="AH125" s="946"/>
      <c r="AI125" s="946"/>
      <c r="AJ125" s="947"/>
      <c r="AK125" s="948" t="s">
        <v>390</v>
      </c>
      <c r="AL125" s="946"/>
      <c r="AM125" s="946"/>
      <c r="AN125" s="946"/>
      <c r="AO125" s="947"/>
      <c r="AP125" s="949" t="s">
        <v>390</v>
      </c>
      <c r="AQ125" s="950"/>
      <c r="AR125" s="950"/>
      <c r="AS125" s="950"/>
      <c r="AT125" s="951"/>
      <c r="AU125" s="246"/>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26"/>
      <c r="BR125" s="226"/>
      <c r="BS125" s="226"/>
      <c r="BT125" s="226"/>
      <c r="BU125" s="226"/>
      <c r="BV125" s="226"/>
      <c r="BW125" s="226"/>
      <c r="BX125" s="226"/>
      <c r="BY125" s="226"/>
      <c r="BZ125" s="226"/>
      <c r="CA125" s="226"/>
      <c r="CB125" s="226"/>
      <c r="CC125" s="226"/>
      <c r="CD125" s="226"/>
      <c r="CE125" s="226"/>
      <c r="CF125" s="226"/>
      <c r="CG125" s="226"/>
      <c r="CH125" s="226"/>
      <c r="CI125" s="226"/>
      <c r="CJ125" s="248"/>
      <c r="CK125" s="1009" t="s">
        <v>474</v>
      </c>
      <c r="CL125" s="994"/>
      <c r="CM125" s="994"/>
      <c r="CN125" s="994"/>
      <c r="CO125" s="995"/>
      <c r="CP125" s="916" t="s">
        <v>475</v>
      </c>
      <c r="CQ125" s="884"/>
      <c r="CR125" s="884"/>
      <c r="CS125" s="884"/>
      <c r="CT125" s="884"/>
      <c r="CU125" s="884"/>
      <c r="CV125" s="884"/>
      <c r="CW125" s="884"/>
      <c r="CX125" s="884"/>
      <c r="CY125" s="884"/>
      <c r="CZ125" s="884"/>
      <c r="DA125" s="884"/>
      <c r="DB125" s="884"/>
      <c r="DC125" s="884"/>
      <c r="DD125" s="884"/>
      <c r="DE125" s="884"/>
      <c r="DF125" s="885"/>
      <c r="DG125" s="917" t="s">
        <v>390</v>
      </c>
      <c r="DH125" s="918"/>
      <c r="DI125" s="918"/>
      <c r="DJ125" s="918"/>
      <c r="DK125" s="918"/>
      <c r="DL125" s="918" t="s">
        <v>390</v>
      </c>
      <c r="DM125" s="918"/>
      <c r="DN125" s="918"/>
      <c r="DO125" s="918"/>
      <c r="DP125" s="918"/>
      <c r="DQ125" s="918" t="s">
        <v>390</v>
      </c>
      <c r="DR125" s="918"/>
      <c r="DS125" s="918"/>
      <c r="DT125" s="918"/>
      <c r="DU125" s="918"/>
      <c r="DV125" s="919" t="s">
        <v>390</v>
      </c>
      <c r="DW125" s="919"/>
      <c r="DX125" s="919"/>
      <c r="DY125" s="919"/>
      <c r="DZ125" s="920"/>
    </row>
    <row r="126" spans="1:130" s="224" customFormat="1" ht="26.25" customHeight="1" thickBot="1" x14ac:dyDescent="0.2">
      <c r="A126" s="1045"/>
      <c r="B126" s="936"/>
      <c r="C126" s="909" t="s">
        <v>460</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390</v>
      </c>
      <c r="AB126" s="946"/>
      <c r="AC126" s="946"/>
      <c r="AD126" s="946"/>
      <c r="AE126" s="947"/>
      <c r="AF126" s="948" t="s">
        <v>390</v>
      </c>
      <c r="AG126" s="946"/>
      <c r="AH126" s="946"/>
      <c r="AI126" s="946"/>
      <c r="AJ126" s="947"/>
      <c r="AK126" s="948" t="s">
        <v>390</v>
      </c>
      <c r="AL126" s="946"/>
      <c r="AM126" s="946"/>
      <c r="AN126" s="946"/>
      <c r="AO126" s="947"/>
      <c r="AP126" s="949" t="s">
        <v>390</v>
      </c>
      <c r="AQ126" s="950"/>
      <c r="AR126" s="950"/>
      <c r="AS126" s="950"/>
      <c r="AT126" s="951"/>
      <c r="AU126" s="226"/>
      <c r="AV126" s="226"/>
      <c r="AW126" s="226"/>
      <c r="AX126" s="226"/>
      <c r="AY126" s="226"/>
      <c r="AZ126" s="226"/>
      <c r="BA126" s="226"/>
      <c r="BB126" s="226"/>
      <c r="BC126" s="226"/>
      <c r="BD126" s="226"/>
      <c r="BE126" s="226"/>
      <c r="BF126" s="226"/>
      <c r="BG126" s="226"/>
      <c r="BH126" s="226"/>
      <c r="BI126" s="226"/>
      <c r="BJ126" s="226"/>
      <c r="BK126" s="226"/>
      <c r="BL126" s="226"/>
      <c r="BM126" s="226"/>
      <c r="BN126" s="226"/>
      <c r="BO126" s="226"/>
      <c r="BP126" s="226"/>
      <c r="BQ126" s="226"/>
      <c r="BR126" s="226"/>
      <c r="BS126" s="226"/>
      <c r="BT126" s="226"/>
      <c r="BU126" s="226"/>
      <c r="BV126" s="226"/>
      <c r="BW126" s="226"/>
      <c r="BX126" s="226"/>
      <c r="BY126" s="226"/>
      <c r="BZ126" s="226"/>
      <c r="CA126" s="226"/>
      <c r="CB126" s="226"/>
      <c r="CC126" s="226"/>
      <c r="CD126" s="249"/>
      <c r="CE126" s="249"/>
      <c r="CF126" s="249"/>
      <c r="CG126" s="226"/>
      <c r="CH126" s="226"/>
      <c r="CI126" s="226"/>
      <c r="CJ126" s="248"/>
      <c r="CK126" s="1010"/>
      <c r="CL126" s="997"/>
      <c r="CM126" s="997"/>
      <c r="CN126" s="997"/>
      <c r="CO126" s="998"/>
      <c r="CP126" s="909" t="s">
        <v>476</v>
      </c>
      <c r="CQ126" s="910"/>
      <c r="CR126" s="910"/>
      <c r="CS126" s="910"/>
      <c r="CT126" s="910"/>
      <c r="CU126" s="910"/>
      <c r="CV126" s="910"/>
      <c r="CW126" s="910"/>
      <c r="CX126" s="910"/>
      <c r="CY126" s="910"/>
      <c r="CZ126" s="910"/>
      <c r="DA126" s="910"/>
      <c r="DB126" s="910"/>
      <c r="DC126" s="910"/>
      <c r="DD126" s="910"/>
      <c r="DE126" s="910"/>
      <c r="DF126" s="911"/>
      <c r="DG126" s="912" t="s">
        <v>390</v>
      </c>
      <c r="DH126" s="913"/>
      <c r="DI126" s="913"/>
      <c r="DJ126" s="913"/>
      <c r="DK126" s="913"/>
      <c r="DL126" s="913" t="s">
        <v>390</v>
      </c>
      <c r="DM126" s="913"/>
      <c r="DN126" s="913"/>
      <c r="DO126" s="913"/>
      <c r="DP126" s="913"/>
      <c r="DQ126" s="913" t="s">
        <v>390</v>
      </c>
      <c r="DR126" s="913"/>
      <c r="DS126" s="913"/>
      <c r="DT126" s="913"/>
      <c r="DU126" s="913"/>
      <c r="DV126" s="914" t="s">
        <v>390</v>
      </c>
      <c r="DW126" s="914"/>
      <c r="DX126" s="914"/>
      <c r="DY126" s="914"/>
      <c r="DZ126" s="915"/>
    </row>
    <row r="127" spans="1:130" s="224" customFormat="1" ht="26.25" customHeight="1" x14ac:dyDescent="0.15">
      <c r="A127" s="1046"/>
      <c r="B127" s="938"/>
      <c r="C127" s="960" t="s">
        <v>477</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390</v>
      </c>
      <c r="AB127" s="946"/>
      <c r="AC127" s="946"/>
      <c r="AD127" s="946"/>
      <c r="AE127" s="947"/>
      <c r="AF127" s="948" t="s">
        <v>390</v>
      </c>
      <c r="AG127" s="946"/>
      <c r="AH127" s="946"/>
      <c r="AI127" s="946"/>
      <c r="AJ127" s="947"/>
      <c r="AK127" s="948" t="s">
        <v>390</v>
      </c>
      <c r="AL127" s="946"/>
      <c r="AM127" s="946"/>
      <c r="AN127" s="946"/>
      <c r="AO127" s="947"/>
      <c r="AP127" s="949" t="s">
        <v>390</v>
      </c>
      <c r="AQ127" s="950"/>
      <c r="AR127" s="950"/>
      <c r="AS127" s="950"/>
      <c r="AT127" s="951"/>
      <c r="AU127" s="226"/>
      <c r="AV127" s="226"/>
      <c r="AW127" s="226"/>
      <c r="AX127" s="1019" t="s">
        <v>478</v>
      </c>
      <c r="AY127" s="1020"/>
      <c r="AZ127" s="1020"/>
      <c r="BA127" s="1020"/>
      <c r="BB127" s="1020"/>
      <c r="BC127" s="1020"/>
      <c r="BD127" s="1020"/>
      <c r="BE127" s="1021"/>
      <c r="BF127" s="1022" t="s">
        <v>479</v>
      </c>
      <c r="BG127" s="1020"/>
      <c r="BH127" s="1020"/>
      <c r="BI127" s="1020"/>
      <c r="BJ127" s="1020"/>
      <c r="BK127" s="1020"/>
      <c r="BL127" s="1021"/>
      <c r="BM127" s="1022" t="s">
        <v>480</v>
      </c>
      <c r="BN127" s="1020"/>
      <c r="BO127" s="1020"/>
      <c r="BP127" s="1020"/>
      <c r="BQ127" s="1020"/>
      <c r="BR127" s="1020"/>
      <c r="BS127" s="1021"/>
      <c r="BT127" s="1022" t="s">
        <v>481</v>
      </c>
      <c r="BU127" s="1020"/>
      <c r="BV127" s="1020"/>
      <c r="BW127" s="1020"/>
      <c r="BX127" s="1020"/>
      <c r="BY127" s="1020"/>
      <c r="BZ127" s="1043"/>
      <c r="CA127" s="226"/>
      <c r="CB127" s="226"/>
      <c r="CC127" s="226"/>
      <c r="CD127" s="249"/>
      <c r="CE127" s="249"/>
      <c r="CF127" s="249"/>
      <c r="CG127" s="226"/>
      <c r="CH127" s="226"/>
      <c r="CI127" s="226"/>
      <c r="CJ127" s="248"/>
      <c r="CK127" s="1010"/>
      <c r="CL127" s="997"/>
      <c r="CM127" s="997"/>
      <c r="CN127" s="997"/>
      <c r="CO127" s="998"/>
      <c r="CP127" s="909" t="s">
        <v>482</v>
      </c>
      <c r="CQ127" s="910"/>
      <c r="CR127" s="910"/>
      <c r="CS127" s="910"/>
      <c r="CT127" s="910"/>
      <c r="CU127" s="910"/>
      <c r="CV127" s="910"/>
      <c r="CW127" s="910"/>
      <c r="CX127" s="910"/>
      <c r="CY127" s="910"/>
      <c r="CZ127" s="910"/>
      <c r="DA127" s="910"/>
      <c r="DB127" s="910"/>
      <c r="DC127" s="910"/>
      <c r="DD127" s="910"/>
      <c r="DE127" s="910"/>
      <c r="DF127" s="911"/>
      <c r="DG127" s="912" t="s">
        <v>390</v>
      </c>
      <c r="DH127" s="913"/>
      <c r="DI127" s="913"/>
      <c r="DJ127" s="913"/>
      <c r="DK127" s="913"/>
      <c r="DL127" s="913" t="s">
        <v>390</v>
      </c>
      <c r="DM127" s="913"/>
      <c r="DN127" s="913"/>
      <c r="DO127" s="913"/>
      <c r="DP127" s="913"/>
      <c r="DQ127" s="913" t="s">
        <v>390</v>
      </c>
      <c r="DR127" s="913"/>
      <c r="DS127" s="913"/>
      <c r="DT127" s="913"/>
      <c r="DU127" s="913"/>
      <c r="DV127" s="914" t="s">
        <v>390</v>
      </c>
      <c r="DW127" s="914"/>
      <c r="DX127" s="914"/>
      <c r="DY127" s="914"/>
      <c r="DZ127" s="915"/>
    </row>
    <row r="128" spans="1:130" s="224" customFormat="1" ht="26.25" customHeight="1" thickBot="1" x14ac:dyDescent="0.2">
      <c r="A128" s="1029" t="s">
        <v>483</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484</v>
      </c>
      <c r="X128" s="1031"/>
      <c r="Y128" s="1031"/>
      <c r="Z128" s="1032"/>
      <c r="AA128" s="1033">
        <v>157355</v>
      </c>
      <c r="AB128" s="1034"/>
      <c r="AC128" s="1034"/>
      <c r="AD128" s="1034"/>
      <c r="AE128" s="1035"/>
      <c r="AF128" s="1036">
        <v>133603</v>
      </c>
      <c r="AG128" s="1034"/>
      <c r="AH128" s="1034"/>
      <c r="AI128" s="1034"/>
      <c r="AJ128" s="1035"/>
      <c r="AK128" s="1036">
        <v>34664</v>
      </c>
      <c r="AL128" s="1034"/>
      <c r="AM128" s="1034"/>
      <c r="AN128" s="1034"/>
      <c r="AO128" s="1035"/>
      <c r="AP128" s="1037"/>
      <c r="AQ128" s="1038"/>
      <c r="AR128" s="1038"/>
      <c r="AS128" s="1038"/>
      <c r="AT128" s="1039"/>
      <c r="AU128" s="226"/>
      <c r="AV128" s="226"/>
      <c r="AW128" s="226"/>
      <c r="AX128" s="883" t="s">
        <v>485</v>
      </c>
      <c r="AY128" s="884"/>
      <c r="AZ128" s="884"/>
      <c r="BA128" s="884"/>
      <c r="BB128" s="884"/>
      <c r="BC128" s="884"/>
      <c r="BD128" s="884"/>
      <c r="BE128" s="885"/>
      <c r="BF128" s="1040" t="s">
        <v>138</v>
      </c>
      <c r="BG128" s="1041"/>
      <c r="BH128" s="1041"/>
      <c r="BI128" s="1041"/>
      <c r="BJ128" s="1041"/>
      <c r="BK128" s="1041"/>
      <c r="BL128" s="1042"/>
      <c r="BM128" s="1040">
        <v>15</v>
      </c>
      <c r="BN128" s="1041"/>
      <c r="BO128" s="1041"/>
      <c r="BP128" s="1041"/>
      <c r="BQ128" s="1041"/>
      <c r="BR128" s="1041"/>
      <c r="BS128" s="1042"/>
      <c r="BT128" s="1040">
        <v>20</v>
      </c>
      <c r="BU128" s="1041"/>
      <c r="BV128" s="1041"/>
      <c r="BW128" s="1041"/>
      <c r="BX128" s="1041"/>
      <c r="BY128" s="1041"/>
      <c r="BZ128" s="1063"/>
      <c r="CA128" s="249"/>
      <c r="CB128" s="249"/>
      <c r="CC128" s="249"/>
      <c r="CD128" s="249"/>
      <c r="CE128" s="249"/>
      <c r="CF128" s="249"/>
      <c r="CG128" s="226"/>
      <c r="CH128" s="226"/>
      <c r="CI128" s="226"/>
      <c r="CJ128" s="248"/>
      <c r="CK128" s="1011"/>
      <c r="CL128" s="1012"/>
      <c r="CM128" s="1012"/>
      <c r="CN128" s="1012"/>
      <c r="CO128" s="1013"/>
      <c r="CP128" s="1023" t="s">
        <v>486</v>
      </c>
      <c r="CQ128" s="713"/>
      <c r="CR128" s="713"/>
      <c r="CS128" s="713"/>
      <c r="CT128" s="713"/>
      <c r="CU128" s="713"/>
      <c r="CV128" s="713"/>
      <c r="CW128" s="713"/>
      <c r="CX128" s="713"/>
      <c r="CY128" s="713"/>
      <c r="CZ128" s="713"/>
      <c r="DA128" s="713"/>
      <c r="DB128" s="713"/>
      <c r="DC128" s="713"/>
      <c r="DD128" s="713"/>
      <c r="DE128" s="713"/>
      <c r="DF128" s="1024"/>
      <c r="DG128" s="1025" t="s">
        <v>138</v>
      </c>
      <c r="DH128" s="1026"/>
      <c r="DI128" s="1026"/>
      <c r="DJ128" s="1026"/>
      <c r="DK128" s="1026"/>
      <c r="DL128" s="1026" t="s">
        <v>138</v>
      </c>
      <c r="DM128" s="1026"/>
      <c r="DN128" s="1026"/>
      <c r="DO128" s="1026"/>
      <c r="DP128" s="1026"/>
      <c r="DQ128" s="1026" t="s">
        <v>138</v>
      </c>
      <c r="DR128" s="1026"/>
      <c r="DS128" s="1026"/>
      <c r="DT128" s="1026"/>
      <c r="DU128" s="1026"/>
      <c r="DV128" s="1027" t="s">
        <v>138</v>
      </c>
      <c r="DW128" s="1027"/>
      <c r="DX128" s="1027"/>
      <c r="DY128" s="1027"/>
      <c r="DZ128" s="1028"/>
    </row>
    <row r="129" spans="1:131" s="224" customFormat="1" ht="26.25" customHeight="1" x14ac:dyDescent="0.15">
      <c r="A129" s="921" t="s">
        <v>108</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487</v>
      </c>
      <c r="X129" s="1058"/>
      <c r="Y129" s="1058"/>
      <c r="Z129" s="1059"/>
      <c r="AA129" s="945">
        <v>4198976</v>
      </c>
      <c r="AB129" s="946"/>
      <c r="AC129" s="946"/>
      <c r="AD129" s="946"/>
      <c r="AE129" s="947"/>
      <c r="AF129" s="948">
        <v>4411412</v>
      </c>
      <c r="AG129" s="946"/>
      <c r="AH129" s="946"/>
      <c r="AI129" s="946"/>
      <c r="AJ129" s="947"/>
      <c r="AK129" s="948">
        <v>4413970</v>
      </c>
      <c r="AL129" s="946"/>
      <c r="AM129" s="946"/>
      <c r="AN129" s="946"/>
      <c r="AO129" s="947"/>
      <c r="AP129" s="1060"/>
      <c r="AQ129" s="1061"/>
      <c r="AR129" s="1061"/>
      <c r="AS129" s="1061"/>
      <c r="AT129" s="1062"/>
      <c r="AU129" s="227"/>
      <c r="AV129" s="227"/>
      <c r="AW129" s="227"/>
      <c r="AX129" s="1052" t="s">
        <v>488</v>
      </c>
      <c r="AY129" s="910"/>
      <c r="AZ129" s="910"/>
      <c r="BA129" s="910"/>
      <c r="BB129" s="910"/>
      <c r="BC129" s="910"/>
      <c r="BD129" s="910"/>
      <c r="BE129" s="911"/>
      <c r="BF129" s="1053" t="s">
        <v>138</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27"/>
      <c r="DQ129" s="227"/>
      <c r="DR129" s="227"/>
      <c r="DS129" s="227"/>
      <c r="DT129" s="227"/>
      <c r="DU129" s="227"/>
      <c r="DV129" s="227"/>
      <c r="DW129" s="227"/>
      <c r="DX129" s="227"/>
      <c r="DY129" s="227"/>
      <c r="DZ129" s="227"/>
    </row>
    <row r="130" spans="1:131" s="224" customFormat="1" ht="26.25" customHeight="1" x14ac:dyDescent="0.15">
      <c r="A130" s="921" t="s">
        <v>489</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490</v>
      </c>
      <c r="X130" s="1058"/>
      <c r="Y130" s="1058"/>
      <c r="Z130" s="1059"/>
      <c r="AA130" s="945">
        <v>484533</v>
      </c>
      <c r="AB130" s="946"/>
      <c r="AC130" s="946"/>
      <c r="AD130" s="946"/>
      <c r="AE130" s="947"/>
      <c r="AF130" s="948">
        <v>506231</v>
      </c>
      <c r="AG130" s="946"/>
      <c r="AH130" s="946"/>
      <c r="AI130" s="946"/>
      <c r="AJ130" s="947"/>
      <c r="AK130" s="948">
        <v>537170</v>
      </c>
      <c r="AL130" s="946"/>
      <c r="AM130" s="946"/>
      <c r="AN130" s="946"/>
      <c r="AO130" s="947"/>
      <c r="AP130" s="1060"/>
      <c r="AQ130" s="1061"/>
      <c r="AR130" s="1061"/>
      <c r="AS130" s="1061"/>
      <c r="AT130" s="1062"/>
      <c r="AU130" s="227"/>
      <c r="AV130" s="227"/>
      <c r="AW130" s="227"/>
      <c r="AX130" s="1052" t="s">
        <v>491</v>
      </c>
      <c r="AY130" s="910"/>
      <c r="AZ130" s="910"/>
      <c r="BA130" s="910"/>
      <c r="BB130" s="910"/>
      <c r="BC130" s="910"/>
      <c r="BD130" s="910"/>
      <c r="BE130" s="911"/>
      <c r="BF130" s="1088">
        <v>6.5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50"/>
      <c r="CB130" s="250"/>
      <c r="CC130" s="250"/>
      <c r="CD130" s="250"/>
      <c r="CE130" s="250"/>
      <c r="CF130" s="250"/>
      <c r="CG130" s="250"/>
      <c r="CH130" s="250"/>
      <c r="CI130" s="250"/>
      <c r="CJ130" s="250"/>
      <c r="CK130" s="250"/>
      <c r="CL130" s="250"/>
      <c r="CM130" s="250"/>
      <c r="CN130" s="250"/>
      <c r="CO130" s="250"/>
      <c r="CP130" s="250"/>
      <c r="CQ130" s="250"/>
      <c r="CR130" s="250"/>
      <c r="CS130" s="250"/>
      <c r="CT130" s="250"/>
      <c r="CU130" s="250"/>
      <c r="CV130" s="250"/>
      <c r="CW130" s="250"/>
      <c r="CX130" s="250"/>
      <c r="CY130" s="250"/>
      <c r="CZ130" s="250"/>
      <c r="DA130" s="250"/>
      <c r="DB130" s="250"/>
      <c r="DC130" s="250"/>
      <c r="DD130" s="250"/>
      <c r="DE130" s="250"/>
      <c r="DF130" s="250"/>
      <c r="DG130" s="250"/>
      <c r="DH130" s="250"/>
      <c r="DI130" s="250"/>
      <c r="DJ130" s="250"/>
      <c r="DK130" s="250"/>
      <c r="DL130" s="250"/>
      <c r="DM130" s="250"/>
      <c r="DN130" s="250"/>
      <c r="DO130" s="250"/>
      <c r="DP130" s="227"/>
      <c r="DQ130" s="227"/>
      <c r="DR130" s="227"/>
      <c r="DS130" s="227"/>
      <c r="DT130" s="227"/>
      <c r="DU130" s="227"/>
      <c r="DV130" s="227"/>
      <c r="DW130" s="227"/>
      <c r="DX130" s="227"/>
      <c r="DY130" s="227"/>
      <c r="DZ130" s="227"/>
    </row>
    <row r="131" spans="1:131" s="224"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492</v>
      </c>
      <c r="X131" s="1095"/>
      <c r="Y131" s="1095"/>
      <c r="Z131" s="1096"/>
      <c r="AA131" s="991">
        <v>3714443</v>
      </c>
      <c r="AB131" s="973"/>
      <c r="AC131" s="973"/>
      <c r="AD131" s="973"/>
      <c r="AE131" s="974"/>
      <c r="AF131" s="972">
        <v>3905181</v>
      </c>
      <c r="AG131" s="973"/>
      <c r="AH131" s="973"/>
      <c r="AI131" s="973"/>
      <c r="AJ131" s="974"/>
      <c r="AK131" s="972">
        <v>3876800</v>
      </c>
      <c r="AL131" s="973"/>
      <c r="AM131" s="973"/>
      <c r="AN131" s="973"/>
      <c r="AO131" s="974"/>
      <c r="AP131" s="1097"/>
      <c r="AQ131" s="1098"/>
      <c r="AR131" s="1098"/>
      <c r="AS131" s="1098"/>
      <c r="AT131" s="1099"/>
      <c r="AU131" s="227"/>
      <c r="AV131" s="227"/>
      <c r="AW131" s="227"/>
      <c r="AX131" s="1070" t="s">
        <v>493</v>
      </c>
      <c r="AY131" s="713"/>
      <c r="AZ131" s="713"/>
      <c r="BA131" s="713"/>
      <c r="BB131" s="713"/>
      <c r="BC131" s="713"/>
      <c r="BD131" s="713"/>
      <c r="BE131" s="1024"/>
      <c r="BF131" s="1071" t="s">
        <v>138</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50"/>
      <c r="CB131" s="250"/>
      <c r="CC131" s="250"/>
      <c r="CD131" s="250"/>
      <c r="CE131" s="250"/>
      <c r="CF131" s="250"/>
      <c r="CG131" s="250"/>
      <c r="CH131" s="250"/>
      <c r="CI131" s="250"/>
      <c r="CJ131" s="250"/>
      <c r="CK131" s="250"/>
      <c r="CL131" s="250"/>
      <c r="CM131" s="250"/>
      <c r="CN131" s="250"/>
      <c r="CO131" s="250"/>
      <c r="CP131" s="250"/>
      <c r="CQ131" s="250"/>
      <c r="CR131" s="250"/>
      <c r="CS131" s="250"/>
      <c r="CT131" s="250"/>
      <c r="CU131" s="250"/>
      <c r="CV131" s="250"/>
      <c r="CW131" s="250"/>
      <c r="CX131" s="250"/>
      <c r="CY131" s="250"/>
      <c r="CZ131" s="250"/>
      <c r="DA131" s="250"/>
      <c r="DB131" s="250"/>
      <c r="DC131" s="250"/>
      <c r="DD131" s="250"/>
      <c r="DE131" s="250"/>
      <c r="DF131" s="250"/>
      <c r="DG131" s="250"/>
      <c r="DH131" s="250"/>
      <c r="DI131" s="250"/>
      <c r="DJ131" s="250"/>
      <c r="DK131" s="250"/>
      <c r="DL131" s="250"/>
      <c r="DM131" s="250"/>
      <c r="DN131" s="250"/>
      <c r="DO131" s="250"/>
      <c r="DP131" s="227"/>
      <c r="DQ131" s="227"/>
      <c r="DR131" s="227"/>
      <c r="DS131" s="227"/>
      <c r="DT131" s="227"/>
      <c r="DU131" s="227"/>
      <c r="DV131" s="227"/>
      <c r="DW131" s="227"/>
      <c r="DX131" s="227"/>
      <c r="DY131" s="227"/>
      <c r="DZ131" s="227"/>
    </row>
    <row r="132" spans="1:131" s="224" customFormat="1" ht="26.25" customHeight="1" x14ac:dyDescent="0.15">
      <c r="A132" s="1077" t="s">
        <v>494</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495</v>
      </c>
      <c r="W132" s="1081"/>
      <c r="X132" s="1081"/>
      <c r="Y132" s="1081"/>
      <c r="Z132" s="1082"/>
      <c r="AA132" s="1083">
        <v>6.3201400589999999</v>
      </c>
      <c r="AB132" s="1084"/>
      <c r="AC132" s="1084"/>
      <c r="AD132" s="1084"/>
      <c r="AE132" s="1085"/>
      <c r="AF132" s="1086">
        <v>6.3929431179999998</v>
      </c>
      <c r="AG132" s="1084"/>
      <c r="AH132" s="1084"/>
      <c r="AI132" s="1084"/>
      <c r="AJ132" s="1085"/>
      <c r="AK132" s="1086">
        <v>7.078956872</v>
      </c>
      <c r="AL132" s="1084"/>
      <c r="AM132" s="1084"/>
      <c r="AN132" s="1084"/>
      <c r="AO132" s="1085"/>
      <c r="AP132" s="988"/>
      <c r="AQ132" s="989"/>
      <c r="AR132" s="989"/>
      <c r="AS132" s="989"/>
      <c r="AT132" s="1087"/>
      <c r="AU132" s="251"/>
      <c r="AV132" s="227"/>
      <c r="AW132" s="227"/>
      <c r="AX132" s="227"/>
      <c r="AY132" s="227"/>
      <c r="AZ132" s="227"/>
      <c r="BA132" s="227"/>
      <c r="BB132" s="227"/>
      <c r="BC132" s="227"/>
      <c r="BD132" s="227"/>
      <c r="BE132" s="227"/>
      <c r="BF132" s="227"/>
      <c r="BG132" s="227"/>
      <c r="BH132" s="227"/>
      <c r="BI132" s="227"/>
      <c r="BJ132" s="227"/>
      <c r="BK132" s="227"/>
      <c r="BL132" s="227"/>
      <c r="BM132" s="227"/>
      <c r="BN132" s="227"/>
      <c r="BO132" s="227"/>
      <c r="BP132" s="227"/>
      <c r="BQ132" s="227"/>
      <c r="BR132" s="227"/>
      <c r="BS132" s="228"/>
      <c r="BT132" s="227"/>
      <c r="BU132" s="227"/>
      <c r="BV132" s="227"/>
      <c r="BW132" s="227"/>
      <c r="BX132" s="227"/>
      <c r="BY132" s="227"/>
      <c r="BZ132" s="227"/>
      <c r="CA132" s="250"/>
      <c r="CB132" s="250"/>
      <c r="CC132" s="250"/>
      <c r="CD132" s="250"/>
      <c r="CE132" s="250"/>
      <c r="CF132" s="250"/>
      <c r="CG132" s="250"/>
      <c r="CH132" s="250"/>
      <c r="CI132" s="250"/>
      <c r="CJ132" s="250"/>
      <c r="CK132" s="250"/>
      <c r="CL132" s="250"/>
      <c r="CM132" s="250"/>
      <c r="CN132" s="250"/>
      <c r="CO132" s="250"/>
      <c r="CP132" s="250"/>
      <c r="CQ132" s="250"/>
      <c r="CR132" s="250"/>
      <c r="CS132" s="250"/>
      <c r="CT132" s="250"/>
      <c r="CU132" s="250"/>
      <c r="CV132" s="250"/>
      <c r="CW132" s="250"/>
      <c r="CX132" s="250"/>
      <c r="CY132" s="250"/>
      <c r="CZ132" s="250"/>
      <c r="DA132" s="250"/>
      <c r="DB132" s="250"/>
      <c r="DC132" s="250"/>
      <c r="DD132" s="250"/>
      <c r="DE132" s="250"/>
      <c r="DF132" s="250"/>
      <c r="DG132" s="250"/>
      <c r="DH132" s="250"/>
      <c r="DI132" s="250"/>
      <c r="DJ132" s="250"/>
      <c r="DK132" s="250"/>
      <c r="DL132" s="250"/>
      <c r="DM132" s="250"/>
      <c r="DN132" s="250"/>
      <c r="DO132" s="250"/>
      <c r="DP132" s="227"/>
      <c r="DQ132" s="227"/>
      <c r="DR132" s="227"/>
      <c r="DS132" s="227"/>
      <c r="DT132" s="227"/>
      <c r="DU132" s="227"/>
      <c r="DV132" s="227"/>
      <c r="DW132" s="227"/>
      <c r="DX132" s="227"/>
      <c r="DY132" s="227"/>
      <c r="DZ132" s="227"/>
    </row>
    <row r="133" spans="1:131" s="224"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496</v>
      </c>
      <c r="W133" s="1064"/>
      <c r="X133" s="1064"/>
      <c r="Y133" s="1064"/>
      <c r="Z133" s="1065"/>
      <c r="AA133" s="1066">
        <v>7.8</v>
      </c>
      <c r="AB133" s="1067"/>
      <c r="AC133" s="1067"/>
      <c r="AD133" s="1067"/>
      <c r="AE133" s="1068"/>
      <c r="AF133" s="1066">
        <v>7.1</v>
      </c>
      <c r="AG133" s="1067"/>
      <c r="AH133" s="1067"/>
      <c r="AI133" s="1067"/>
      <c r="AJ133" s="1068"/>
      <c r="AK133" s="1066">
        <v>6.5</v>
      </c>
      <c r="AL133" s="1067"/>
      <c r="AM133" s="1067"/>
      <c r="AN133" s="1067"/>
      <c r="AO133" s="1068"/>
      <c r="AP133" s="1015"/>
      <c r="AQ133" s="1016"/>
      <c r="AR133" s="1016"/>
      <c r="AS133" s="1016"/>
      <c r="AT133" s="1069"/>
      <c r="AU133" s="227"/>
      <c r="AV133" s="227"/>
      <c r="AW133" s="227"/>
      <c r="AX133" s="227"/>
      <c r="AY133" s="227"/>
      <c r="AZ133" s="227"/>
      <c r="BA133" s="227"/>
      <c r="BB133" s="227"/>
      <c r="BC133" s="227"/>
      <c r="BD133" s="227"/>
      <c r="BE133" s="227"/>
      <c r="BF133" s="227"/>
      <c r="BG133" s="227"/>
      <c r="BH133" s="227"/>
      <c r="BI133" s="227"/>
      <c r="BJ133" s="227"/>
      <c r="BK133" s="227"/>
      <c r="BL133" s="227"/>
      <c r="BM133" s="227"/>
      <c r="BN133" s="250"/>
      <c r="BO133" s="250"/>
      <c r="BP133" s="250"/>
      <c r="BQ133" s="250"/>
      <c r="BR133" s="250"/>
      <c r="BS133" s="250"/>
      <c r="BT133" s="250"/>
      <c r="BU133" s="250"/>
      <c r="BV133" s="250"/>
      <c r="BW133" s="250"/>
      <c r="BX133" s="250"/>
      <c r="BY133" s="250"/>
      <c r="BZ133" s="250"/>
      <c r="CA133" s="250"/>
      <c r="CB133" s="250"/>
      <c r="CC133" s="250"/>
      <c r="CD133" s="250"/>
      <c r="CE133" s="250"/>
      <c r="CF133" s="250"/>
      <c r="CG133" s="250"/>
      <c r="CH133" s="250"/>
      <c r="CI133" s="250"/>
      <c r="CJ133" s="250"/>
      <c r="CK133" s="250"/>
      <c r="CL133" s="250"/>
      <c r="CM133" s="250"/>
      <c r="CN133" s="250"/>
      <c r="CO133" s="250"/>
      <c r="CP133" s="250"/>
      <c r="CQ133" s="250"/>
      <c r="CR133" s="250"/>
      <c r="CS133" s="250"/>
      <c r="CT133" s="250"/>
      <c r="CU133" s="250"/>
      <c r="CV133" s="250"/>
      <c r="CW133" s="250"/>
      <c r="CX133" s="250"/>
      <c r="CY133" s="250"/>
      <c r="CZ133" s="250"/>
      <c r="DA133" s="250"/>
      <c r="DB133" s="250"/>
      <c r="DC133" s="250"/>
      <c r="DD133" s="250"/>
      <c r="DE133" s="250"/>
      <c r="DF133" s="250"/>
      <c r="DG133" s="250"/>
      <c r="DH133" s="250"/>
      <c r="DI133" s="250"/>
      <c r="DJ133" s="250"/>
      <c r="DK133" s="250"/>
      <c r="DL133" s="250"/>
      <c r="DM133" s="250"/>
      <c r="DN133" s="250"/>
      <c r="DO133" s="250"/>
      <c r="DP133" s="227"/>
      <c r="DQ133" s="227"/>
      <c r="DR133" s="227"/>
      <c r="DS133" s="227"/>
      <c r="DT133" s="227"/>
      <c r="DU133" s="227"/>
      <c r="DV133" s="227"/>
      <c r="DW133" s="227"/>
      <c r="DX133" s="227"/>
      <c r="DY133" s="227"/>
      <c r="DZ133" s="227"/>
    </row>
    <row r="134" spans="1:131" ht="11.25" customHeight="1" x14ac:dyDescent="0.15">
      <c r="A134" s="252"/>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27"/>
      <c r="AV134" s="227"/>
      <c r="AW134" s="227"/>
      <c r="AX134" s="227"/>
      <c r="AY134" s="227"/>
      <c r="AZ134" s="227"/>
      <c r="BA134" s="227"/>
      <c r="BB134" s="227"/>
      <c r="BC134" s="227"/>
      <c r="BD134" s="227"/>
      <c r="BE134" s="227"/>
      <c r="BF134" s="227"/>
      <c r="BG134" s="227"/>
      <c r="BH134" s="227"/>
      <c r="BI134" s="227"/>
      <c r="BJ134" s="227"/>
      <c r="BK134" s="227"/>
      <c r="BL134" s="227"/>
      <c r="BM134" s="227"/>
      <c r="BN134" s="250"/>
      <c r="BO134" s="250"/>
      <c r="BP134" s="250"/>
      <c r="BQ134" s="250"/>
      <c r="BR134" s="250"/>
      <c r="BS134" s="250"/>
      <c r="BT134" s="250"/>
      <c r="BU134" s="250"/>
      <c r="BV134" s="250"/>
      <c r="BW134" s="250"/>
      <c r="BX134" s="250"/>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27"/>
      <c r="DQ134" s="227"/>
      <c r="DR134" s="227"/>
      <c r="DS134" s="227"/>
      <c r="DT134" s="227"/>
      <c r="DU134" s="227"/>
      <c r="DV134" s="227"/>
      <c r="DW134" s="227"/>
      <c r="DX134" s="227"/>
      <c r="DY134" s="227"/>
      <c r="DZ134" s="227"/>
      <c r="EA134" s="224"/>
    </row>
    <row r="135" spans="1:131" ht="14.25" hidden="1" x14ac:dyDescent="0.15">
      <c r="AU135" s="252"/>
      <c r="AV135" s="252"/>
      <c r="AW135" s="252"/>
      <c r="AX135" s="252"/>
      <c r="AY135" s="252"/>
      <c r="AZ135" s="252"/>
      <c r="BA135" s="252"/>
      <c r="BB135" s="252"/>
      <c r="BC135" s="252"/>
      <c r="BD135" s="252"/>
      <c r="BE135" s="252"/>
      <c r="BF135" s="252"/>
      <c r="BG135" s="252"/>
      <c r="BH135" s="252"/>
      <c r="BI135" s="252"/>
      <c r="BJ135" s="252"/>
      <c r="BK135" s="252"/>
      <c r="BL135" s="252"/>
      <c r="BM135" s="252"/>
      <c r="BN135" s="252"/>
      <c r="BO135" s="252"/>
      <c r="BP135" s="252"/>
      <c r="BQ135" s="252"/>
      <c r="BR135" s="252"/>
      <c r="BS135" s="252"/>
      <c r="BT135" s="252"/>
      <c r="BU135" s="252"/>
      <c r="BV135" s="252"/>
      <c r="BW135" s="252"/>
      <c r="BX135" s="252"/>
      <c r="BY135" s="252"/>
      <c r="BZ135" s="252"/>
      <c r="CA135" s="252"/>
      <c r="CB135" s="252"/>
      <c r="CC135" s="252"/>
      <c r="CD135" s="252"/>
      <c r="CE135" s="252"/>
      <c r="CF135" s="252"/>
      <c r="CG135" s="252"/>
      <c r="CH135" s="252"/>
      <c r="CI135" s="252"/>
      <c r="CJ135" s="252"/>
      <c r="CK135" s="252"/>
      <c r="CL135" s="252"/>
      <c r="CM135" s="252"/>
      <c r="CN135" s="252"/>
      <c r="CO135" s="252"/>
      <c r="CP135" s="252"/>
      <c r="CQ135" s="252"/>
      <c r="CR135" s="252"/>
      <c r="CS135" s="252"/>
      <c r="CT135" s="252"/>
      <c r="CU135" s="252"/>
      <c r="CV135" s="252"/>
      <c r="CW135" s="252"/>
      <c r="CX135" s="252"/>
      <c r="CY135" s="252"/>
      <c r="CZ135" s="252"/>
      <c r="DA135" s="252"/>
      <c r="DB135" s="252"/>
      <c r="DC135" s="252"/>
      <c r="DD135" s="252"/>
      <c r="DE135" s="252"/>
      <c r="DF135" s="252"/>
      <c r="DG135" s="252"/>
      <c r="DH135" s="252"/>
      <c r="DI135" s="252"/>
      <c r="DJ135" s="252"/>
      <c r="DK135" s="252"/>
      <c r="DL135" s="252"/>
      <c r="DM135" s="252"/>
      <c r="DN135" s="252"/>
      <c r="DO135" s="252"/>
      <c r="DP135" s="252"/>
      <c r="DQ135" s="252"/>
      <c r="DR135" s="252"/>
      <c r="DS135" s="252"/>
      <c r="DT135" s="252"/>
      <c r="DU135" s="252"/>
      <c r="DV135" s="252"/>
      <c r="DW135" s="252"/>
      <c r="DX135" s="252"/>
      <c r="DY135" s="252"/>
      <c r="DZ135" s="252"/>
    </row>
  </sheetData>
  <sheetProtection algorithmName="SHA-512" hashValue="CVqC1cG8h4YlbZ4Jyk5knAwHu+LGtP0xcpai5mNvwMidJboP9/j3rv2AB68sz7556nFqjS/Or2fKvlABLytbGw==" saltValue="GO7rBJgQX1y/MRrqsFupZ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54" customWidth="1"/>
    <col min="121" max="121" width="0" style="253" hidden="1" customWidth="1"/>
    <col min="122" max="16384" width="9" style="253" hidden="1"/>
  </cols>
  <sheetData>
    <row r="1" spans="1:120"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3"/>
    </row>
    <row r="17" spans="119:120" x14ac:dyDescent="0.15">
      <c r="DP17" s="253"/>
    </row>
    <row r="18" spans="119:120" x14ac:dyDescent="0.15"/>
    <row r="19" spans="119:120" x14ac:dyDescent="0.15"/>
    <row r="20" spans="119:120" x14ac:dyDescent="0.15">
      <c r="DO20" s="253"/>
      <c r="DP20" s="253"/>
    </row>
    <row r="21" spans="119:120" x14ac:dyDescent="0.15">
      <c r="DP21" s="253"/>
    </row>
    <row r="22" spans="119:120" x14ac:dyDescent="0.15"/>
    <row r="23" spans="119:120" x14ac:dyDescent="0.15">
      <c r="DO23" s="253"/>
      <c r="DP23" s="253"/>
    </row>
    <row r="24" spans="119:120" x14ac:dyDescent="0.15">
      <c r="DP24" s="253"/>
    </row>
    <row r="25" spans="119:120" x14ac:dyDescent="0.15">
      <c r="DP25" s="253"/>
    </row>
    <row r="26" spans="119:120" x14ac:dyDescent="0.15">
      <c r="DO26" s="253"/>
      <c r="DP26" s="253"/>
    </row>
    <row r="27" spans="119:120" x14ac:dyDescent="0.15"/>
    <row r="28" spans="119:120" x14ac:dyDescent="0.15">
      <c r="DO28" s="253"/>
      <c r="DP28" s="253"/>
    </row>
    <row r="29" spans="119:120" x14ac:dyDescent="0.15">
      <c r="DP29" s="253"/>
    </row>
    <row r="30" spans="119:120" x14ac:dyDescent="0.15"/>
    <row r="31" spans="119:120" x14ac:dyDescent="0.15">
      <c r="DO31" s="253"/>
      <c r="DP31" s="253"/>
    </row>
    <row r="32" spans="119:120" x14ac:dyDescent="0.15"/>
    <row r="33" spans="98:120" x14ac:dyDescent="0.15">
      <c r="DO33" s="253"/>
      <c r="DP33" s="253"/>
    </row>
    <row r="34" spans="98:120" x14ac:dyDescent="0.15">
      <c r="DM34" s="253"/>
    </row>
    <row r="35" spans="98:120" x14ac:dyDescent="0.15">
      <c r="CT35" s="253"/>
      <c r="CU35" s="253"/>
      <c r="CV35" s="253"/>
      <c r="CY35" s="253"/>
      <c r="CZ35" s="253"/>
      <c r="DA35" s="253"/>
      <c r="DD35" s="253"/>
      <c r="DE35" s="253"/>
      <c r="DF35" s="253"/>
      <c r="DI35" s="253"/>
      <c r="DJ35" s="253"/>
      <c r="DK35" s="253"/>
      <c r="DM35" s="253"/>
      <c r="DN35" s="253"/>
      <c r="DO35" s="253"/>
      <c r="DP35" s="253"/>
    </row>
    <row r="36" spans="98:120" x14ac:dyDescent="0.15"/>
    <row r="37" spans="98:120" x14ac:dyDescent="0.15">
      <c r="CW37" s="253"/>
      <c r="DB37" s="253"/>
      <c r="DG37" s="253"/>
      <c r="DL37" s="253"/>
      <c r="DP37" s="253"/>
    </row>
    <row r="38" spans="98:120" x14ac:dyDescent="0.15">
      <c r="CT38" s="253"/>
      <c r="CU38" s="253"/>
      <c r="CV38" s="253"/>
      <c r="CW38" s="253"/>
      <c r="CY38" s="253"/>
      <c r="CZ38" s="253"/>
      <c r="DA38" s="253"/>
      <c r="DB38" s="253"/>
      <c r="DD38" s="253"/>
      <c r="DE38" s="253"/>
      <c r="DF38" s="253"/>
      <c r="DG38" s="253"/>
      <c r="DI38" s="253"/>
      <c r="DJ38" s="253"/>
      <c r="DK38" s="253"/>
      <c r="DL38" s="253"/>
      <c r="DN38" s="253"/>
      <c r="DO38" s="253"/>
      <c r="DP38" s="253"/>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3"/>
      <c r="DO49" s="253"/>
      <c r="DP49" s="253"/>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3"/>
      <c r="CS63" s="253"/>
      <c r="CX63" s="253"/>
      <c r="DC63" s="253"/>
      <c r="DH63" s="253"/>
    </row>
    <row r="64" spans="22:120" x14ac:dyDescent="0.15">
      <c r="V64" s="253"/>
    </row>
    <row r="65" spans="15:120" x14ac:dyDescent="0.15">
      <c r="X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3"/>
      <c r="BU65" s="253"/>
      <c r="BV65" s="253"/>
      <c r="BW65" s="253"/>
      <c r="BX65" s="253"/>
      <c r="BY65" s="253"/>
      <c r="BZ65" s="253"/>
      <c r="CA65" s="253"/>
      <c r="CB65" s="253"/>
      <c r="CC65" s="253"/>
      <c r="CD65" s="253"/>
      <c r="CE65" s="253"/>
      <c r="CF65" s="253"/>
      <c r="CG65" s="253"/>
      <c r="CH65" s="253"/>
      <c r="CI65" s="253"/>
      <c r="CJ65" s="253"/>
      <c r="CK65" s="253"/>
      <c r="CL65" s="253"/>
      <c r="CM65" s="253"/>
      <c r="CN65" s="253"/>
      <c r="CO65" s="253"/>
      <c r="CP65" s="253"/>
      <c r="CQ65" s="253"/>
      <c r="CR65" s="253"/>
      <c r="CU65" s="253"/>
      <c r="CZ65" s="253"/>
      <c r="DE65" s="253"/>
      <c r="DJ65" s="253"/>
    </row>
    <row r="66" spans="15:120" x14ac:dyDescent="0.15">
      <c r="Q66" s="253"/>
      <c r="S66" s="253"/>
      <c r="U66" s="253"/>
      <c r="DM66" s="253"/>
    </row>
    <row r="67" spans="15:120" x14ac:dyDescent="0.15">
      <c r="O67" s="253"/>
      <c r="P67" s="253"/>
      <c r="R67" s="253"/>
      <c r="T67" s="253"/>
      <c r="Y67" s="253"/>
      <c r="CT67" s="253"/>
      <c r="CV67" s="253"/>
      <c r="CW67" s="253"/>
      <c r="CY67" s="253"/>
      <c r="DA67" s="253"/>
      <c r="DB67" s="253"/>
      <c r="DD67" s="253"/>
      <c r="DF67" s="253"/>
      <c r="DG67" s="253"/>
      <c r="DI67" s="253"/>
      <c r="DK67" s="253"/>
      <c r="DL67" s="253"/>
      <c r="DN67" s="253"/>
      <c r="DO67" s="253"/>
      <c r="DP67" s="253"/>
    </row>
    <row r="68" spans="15:120" x14ac:dyDescent="0.15"/>
    <row r="69" spans="15:120" x14ac:dyDescent="0.15"/>
    <row r="70" spans="15:120" x14ac:dyDescent="0.15"/>
    <row r="71" spans="15:120" x14ac:dyDescent="0.15"/>
    <row r="72" spans="15:120" x14ac:dyDescent="0.15">
      <c r="DP72" s="253"/>
    </row>
    <row r="73" spans="15:120" x14ac:dyDescent="0.15">
      <c r="DP73" s="253"/>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3"/>
      <c r="CX96" s="253"/>
      <c r="DC96" s="253"/>
      <c r="DH96" s="253"/>
    </row>
    <row r="97" spans="24:120" x14ac:dyDescent="0.15">
      <c r="CS97" s="253"/>
      <c r="CX97" s="253"/>
      <c r="DC97" s="253"/>
      <c r="DH97" s="253"/>
      <c r="DP97" s="254" t="s">
        <v>497</v>
      </c>
    </row>
    <row r="98" spans="24:120" hidden="1" x14ac:dyDescent="0.15">
      <c r="CS98" s="253"/>
      <c r="CX98" s="253"/>
      <c r="DC98" s="253"/>
      <c r="DH98" s="253"/>
    </row>
    <row r="99" spans="24:120" hidden="1" x14ac:dyDescent="0.15">
      <c r="CS99" s="253"/>
      <c r="CX99" s="253"/>
      <c r="DC99" s="253"/>
      <c r="DH99" s="253"/>
    </row>
    <row r="101" spans="24:120" ht="12" hidden="1" customHeight="1" x14ac:dyDescent="0.15">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253"/>
      <c r="BE101" s="253"/>
      <c r="BF101" s="253"/>
      <c r="BG101" s="253"/>
      <c r="BH101" s="253"/>
      <c r="BI101" s="253"/>
      <c r="BJ101" s="253"/>
      <c r="BK101" s="253"/>
      <c r="BL101" s="253"/>
      <c r="BM101" s="253"/>
      <c r="BN101" s="253"/>
      <c r="BO101" s="253"/>
      <c r="BP101" s="253"/>
      <c r="BQ101" s="253"/>
      <c r="BR101" s="253"/>
      <c r="BS101" s="253"/>
      <c r="BT101" s="253"/>
      <c r="BU101" s="253"/>
      <c r="BV101" s="253"/>
      <c r="BW101" s="253"/>
      <c r="BX101" s="253"/>
      <c r="BY101" s="253"/>
      <c r="BZ101" s="253"/>
      <c r="CA101" s="253"/>
      <c r="CB101" s="253"/>
      <c r="CC101" s="253"/>
      <c r="CD101" s="253"/>
      <c r="CE101" s="253"/>
      <c r="CF101" s="253"/>
      <c r="CG101" s="253"/>
      <c r="CH101" s="253"/>
      <c r="CI101" s="253"/>
      <c r="CJ101" s="253"/>
      <c r="CK101" s="253"/>
      <c r="CL101" s="253"/>
      <c r="CM101" s="253"/>
      <c r="CN101" s="253"/>
      <c r="CO101" s="253"/>
      <c r="CP101" s="253"/>
      <c r="CQ101" s="253"/>
      <c r="CR101" s="253"/>
      <c r="CU101" s="253"/>
      <c r="CZ101" s="253"/>
      <c r="DE101" s="253"/>
      <c r="DJ101" s="253"/>
    </row>
    <row r="102" spans="24:120" ht="1.5" hidden="1" customHeight="1" x14ac:dyDescent="0.15">
      <c r="CU102" s="253"/>
      <c r="CZ102" s="253"/>
      <c r="DE102" s="253"/>
      <c r="DJ102" s="253"/>
      <c r="DM102" s="253"/>
    </row>
    <row r="103" spans="24:120" hidden="1" x14ac:dyDescent="0.15">
      <c r="CT103" s="253"/>
      <c r="CV103" s="253"/>
      <c r="CW103" s="253"/>
      <c r="CY103" s="253"/>
      <c r="DA103" s="253"/>
      <c r="DB103" s="253"/>
      <c r="DD103" s="253"/>
      <c r="DF103" s="253"/>
      <c r="DG103" s="253"/>
      <c r="DI103" s="253"/>
      <c r="DK103" s="253"/>
      <c r="DL103" s="253"/>
      <c r="DM103" s="253"/>
      <c r="DN103" s="253"/>
      <c r="DO103" s="253"/>
      <c r="DP103" s="253"/>
    </row>
    <row r="104" spans="24:120" hidden="1" x14ac:dyDescent="0.15">
      <c r="CV104" s="253"/>
      <c r="CW104" s="253"/>
      <c r="DA104" s="253"/>
      <c r="DB104" s="253"/>
      <c r="DF104" s="253"/>
      <c r="DG104" s="253"/>
      <c r="DK104" s="253"/>
      <c r="DL104" s="253"/>
      <c r="DN104" s="253"/>
      <c r="DO104" s="253"/>
      <c r="DP104" s="253"/>
    </row>
    <row r="105" spans="24:120" ht="12.75" hidden="1" customHeight="1" x14ac:dyDescent="0.15"/>
  </sheetData>
  <sheetProtection algorithmName="SHA-512" hashValue="i9/OPifh41NxlDLxIvjjb0zH2SPSaAU+H5rBpX9kfDwClmtRKFJTqqKRvAL0N653pXQ+O8uCBs2Ph6YHKJTgrA==" saltValue="4dTMqLfMt4XeMrtwHegquw=="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0" zoomScaleNormal="80" zoomScaleSheetLayoutView="55" workbookViewId="0"/>
  </sheetViews>
  <sheetFormatPr defaultColWidth="0" defaultRowHeight="13.5" customHeight="1" zeroHeight="1" x14ac:dyDescent="0.15"/>
  <cols>
    <col min="1" max="116" width="2.625" style="254" customWidth="1"/>
    <col min="117" max="16384" width="9" style="253" hidden="1"/>
  </cols>
  <sheetData>
    <row r="1" spans="2:116"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row>
    <row r="2" spans="2:116" x14ac:dyDescent="0.15"/>
    <row r="3" spans="2:116" x14ac:dyDescent="0.15"/>
    <row r="4" spans="2:116" x14ac:dyDescent="0.15">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253"/>
      <c r="AW4" s="253"/>
      <c r="AX4" s="253"/>
      <c r="AY4" s="253"/>
      <c r="AZ4" s="253"/>
      <c r="BA4" s="253"/>
      <c r="BB4" s="253"/>
      <c r="BC4" s="253"/>
      <c r="BD4" s="253"/>
      <c r="BE4" s="253"/>
      <c r="BF4" s="253"/>
      <c r="BG4" s="253"/>
      <c r="BH4" s="253"/>
      <c r="BI4" s="253"/>
      <c r="BJ4" s="253"/>
      <c r="BK4" s="253"/>
      <c r="BL4" s="253"/>
      <c r="BM4" s="253"/>
      <c r="BN4" s="253"/>
      <c r="BO4" s="253"/>
      <c r="BP4" s="253"/>
      <c r="BQ4" s="253"/>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row>
    <row r="5" spans="2:116" x14ac:dyDescent="0.15">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c r="BX18" s="253"/>
      <c r="BY18" s="253"/>
      <c r="BZ18" s="253"/>
      <c r="CA18" s="253"/>
      <c r="CB18" s="253"/>
      <c r="CC18" s="253"/>
      <c r="CD18" s="253"/>
      <c r="CE18" s="253"/>
      <c r="CF18" s="253"/>
      <c r="CG18" s="253"/>
      <c r="CH18" s="253"/>
      <c r="CI18" s="253"/>
      <c r="CJ18" s="253"/>
      <c r="CK18" s="253"/>
      <c r="CL18" s="253"/>
      <c r="CM18" s="253"/>
      <c r="CN18" s="253"/>
      <c r="CO18" s="253"/>
      <c r="CP18" s="253"/>
      <c r="CQ18" s="253"/>
      <c r="CR18" s="253"/>
      <c r="CS18" s="253"/>
      <c r="CT18" s="253"/>
      <c r="CU18" s="253"/>
      <c r="CV18" s="253"/>
      <c r="CW18" s="253"/>
      <c r="CX18" s="253"/>
      <c r="CY18" s="253"/>
      <c r="CZ18" s="253"/>
      <c r="DA18" s="253"/>
      <c r="DB18" s="253"/>
      <c r="DC18" s="253"/>
      <c r="DD18" s="253"/>
      <c r="DE18" s="253"/>
      <c r="DF18" s="253"/>
      <c r="DG18" s="253"/>
      <c r="DH18" s="253"/>
      <c r="DI18" s="253"/>
      <c r="DJ18" s="253"/>
      <c r="DK18" s="253"/>
      <c r="DL18" s="253"/>
    </row>
    <row r="19" spans="9:116" x14ac:dyDescent="0.15"/>
    <row r="20" spans="9:116" x14ac:dyDescent="0.15"/>
    <row r="21" spans="9:116" x14ac:dyDescent="0.15">
      <c r="DL21" s="253"/>
    </row>
    <row r="22" spans="9:116" x14ac:dyDescent="0.15">
      <c r="DI22" s="253"/>
      <c r="DJ22" s="253"/>
      <c r="DK22" s="253"/>
      <c r="DL22" s="253"/>
    </row>
    <row r="23" spans="9:116" x14ac:dyDescent="0.15">
      <c r="CY23" s="253"/>
      <c r="CZ23" s="253"/>
      <c r="DA23" s="253"/>
      <c r="DB23" s="253"/>
      <c r="DC23" s="253"/>
      <c r="DD23" s="253"/>
      <c r="DE23" s="253"/>
      <c r="DF23" s="253"/>
      <c r="DG23" s="253"/>
      <c r="DH23" s="253"/>
      <c r="DI23" s="253"/>
      <c r="DJ23" s="253"/>
      <c r="DK23" s="253"/>
      <c r="DL23" s="253"/>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3"/>
      <c r="DA35" s="253"/>
      <c r="DB35" s="253"/>
      <c r="DC35" s="253"/>
      <c r="DD35" s="253"/>
      <c r="DE35" s="253"/>
      <c r="DF35" s="253"/>
      <c r="DG35" s="253"/>
      <c r="DH35" s="253"/>
      <c r="DI35" s="253"/>
      <c r="DJ35" s="253"/>
      <c r="DK35" s="253"/>
      <c r="DL35" s="253"/>
    </row>
    <row r="36" spans="15:116" x14ac:dyDescent="0.15"/>
    <row r="37" spans="15:116" x14ac:dyDescent="0.15">
      <c r="DL37" s="253"/>
    </row>
    <row r="38" spans="15:116" x14ac:dyDescent="0.15">
      <c r="DI38" s="253"/>
      <c r="DJ38" s="253"/>
      <c r="DK38" s="253"/>
      <c r="DL38" s="253"/>
    </row>
    <row r="39" spans="15:116" x14ac:dyDescent="0.15"/>
    <row r="40" spans="15:116" x14ac:dyDescent="0.15"/>
    <row r="41" spans="15:116" x14ac:dyDescent="0.15"/>
    <row r="42" spans="15:116" x14ac:dyDescent="0.15"/>
    <row r="43" spans="15:116" x14ac:dyDescent="0.15">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E43" s="253"/>
      <c r="DF43" s="253"/>
      <c r="DG43" s="253"/>
      <c r="DH43" s="253"/>
      <c r="DI43" s="253"/>
      <c r="DJ43" s="253"/>
      <c r="DK43" s="253"/>
      <c r="DL43" s="253"/>
    </row>
    <row r="44" spans="15:116" x14ac:dyDescent="0.15">
      <c r="DL44" s="253"/>
    </row>
    <row r="45" spans="15:116" x14ac:dyDescent="0.15"/>
    <row r="46" spans="15:116" x14ac:dyDescent="0.15">
      <c r="DA46" s="253"/>
      <c r="DB46" s="253"/>
      <c r="DC46" s="253"/>
      <c r="DD46" s="253"/>
      <c r="DE46" s="253"/>
      <c r="DF46" s="253"/>
      <c r="DG46" s="253"/>
      <c r="DH46" s="253"/>
      <c r="DI46" s="253"/>
      <c r="DJ46" s="253"/>
      <c r="DK46" s="253"/>
      <c r="DL46" s="253"/>
    </row>
    <row r="47" spans="15:116" x14ac:dyDescent="0.15"/>
    <row r="48" spans="15:116" x14ac:dyDescent="0.15"/>
    <row r="49" spans="104:116" x14ac:dyDescent="0.15"/>
    <row r="50" spans="104:116" x14ac:dyDescent="0.15">
      <c r="CZ50" s="253"/>
      <c r="DA50" s="253"/>
      <c r="DB50" s="253"/>
      <c r="DC50" s="253"/>
      <c r="DD50" s="253"/>
      <c r="DE50" s="253"/>
      <c r="DF50" s="253"/>
      <c r="DG50" s="253"/>
      <c r="DH50" s="253"/>
      <c r="DI50" s="253"/>
      <c r="DJ50" s="253"/>
      <c r="DK50" s="253"/>
      <c r="DL50" s="253"/>
    </row>
    <row r="51" spans="104:116" x14ac:dyDescent="0.15"/>
    <row r="52" spans="104:116" x14ac:dyDescent="0.15"/>
    <row r="53" spans="104:116" x14ac:dyDescent="0.15">
      <c r="DL53" s="253"/>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3"/>
      <c r="DD67" s="253"/>
      <c r="DE67" s="253"/>
      <c r="DF67" s="253"/>
      <c r="DG67" s="253"/>
      <c r="DH67" s="253"/>
      <c r="DI67" s="253"/>
      <c r="DJ67" s="253"/>
      <c r="DK67" s="253"/>
      <c r="DL67" s="253"/>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yYf8kxZ7VGc40KgMWu3CUSJZMokGzIzGrE3OqxzZQo0ppx+rnOmAmFI9Op4rBZ8kVZyKBPlEaZPBaGlsNyd+iQ==" saltValue="iHT+l3Ivq454iOsf6TgkXQ=="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50" zoomScaleSheetLayoutView="50" workbookViewId="0"/>
  </sheetViews>
  <sheetFormatPr defaultColWidth="0" defaultRowHeight="13.5" customHeight="1" zeroHeight="1" x14ac:dyDescent="0.15"/>
  <cols>
    <col min="1" max="36" width="2.5" style="255" customWidth="1"/>
    <col min="37" max="44" width="17" style="255" customWidth="1"/>
    <col min="45" max="45" width="6.125" style="261" customWidth="1"/>
    <col min="46" max="46" width="3" style="259" customWidth="1"/>
    <col min="47" max="47" width="19.125" style="255" hidden="1" customWidth="1"/>
    <col min="48" max="52" width="12.625" style="255" hidden="1" customWidth="1"/>
    <col min="53" max="16384" width="8.625" style="255" hidden="1"/>
  </cols>
  <sheetData>
    <row r="1" spans="1:46" x14ac:dyDescent="0.15">
      <c r="AS1" s="255"/>
      <c r="AT1" s="255"/>
    </row>
    <row r="2" spans="1:46" x14ac:dyDescent="0.15">
      <c r="AS2" s="255"/>
      <c r="AT2" s="255"/>
    </row>
    <row r="3" spans="1:46" x14ac:dyDescent="0.15">
      <c r="AS3" s="255"/>
      <c r="AT3" s="255"/>
    </row>
    <row r="4" spans="1:46" x14ac:dyDescent="0.15">
      <c r="AS4" s="255"/>
      <c r="AT4" s="255"/>
    </row>
    <row r="5" spans="1:46" ht="17.25" x14ac:dyDescent="0.15">
      <c r="A5" s="256" t="s">
        <v>498</v>
      </c>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8"/>
    </row>
    <row r="6" spans="1:46" x14ac:dyDescent="0.15">
      <c r="A6" s="259"/>
      <c r="AK6" s="260" t="s">
        <v>499</v>
      </c>
      <c r="AL6" s="260"/>
      <c r="AM6" s="260"/>
      <c r="AN6" s="260"/>
    </row>
    <row r="7" spans="1:46" ht="13.5" customHeight="1" x14ac:dyDescent="0.15">
      <c r="A7" s="259"/>
      <c r="AK7" s="262"/>
      <c r="AL7" s="263"/>
      <c r="AM7" s="263"/>
      <c r="AN7" s="264"/>
      <c r="AO7" s="1101" t="s">
        <v>500</v>
      </c>
      <c r="AP7" s="265"/>
      <c r="AQ7" s="266" t="s">
        <v>501</v>
      </c>
      <c r="AR7" s="267"/>
    </row>
    <row r="8" spans="1:46" x14ac:dyDescent="0.15">
      <c r="A8" s="259"/>
      <c r="AK8" s="268"/>
      <c r="AL8" s="269"/>
      <c r="AM8" s="269"/>
      <c r="AN8" s="270"/>
      <c r="AO8" s="1102"/>
      <c r="AP8" s="271" t="s">
        <v>502</v>
      </c>
      <c r="AQ8" s="272" t="s">
        <v>503</v>
      </c>
      <c r="AR8" s="273" t="s">
        <v>504</v>
      </c>
    </row>
    <row r="9" spans="1:46" x14ac:dyDescent="0.15">
      <c r="A9" s="259"/>
      <c r="AK9" s="1103" t="s">
        <v>505</v>
      </c>
      <c r="AL9" s="1104"/>
      <c r="AM9" s="1104"/>
      <c r="AN9" s="1105"/>
      <c r="AO9" s="274">
        <v>1529664</v>
      </c>
      <c r="AP9" s="274">
        <v>130451</v>
      </c>
      <c r="AQ9" s="275">
        <v>104296</v>
      </c>
      <c r="AR9" s="276">
        <v>25.1</v>
      </c>
    </row>
    <row r="10" spans="1:46" ht="13.5" customHeight="1" x14ac:dyDescent="0.15">
      <c r="A10" s="259"/>
      <c r="AK10" s="1103" t="s">
        <v>506</v>
      </c>
      <c r="AL10" s="1104"/>
      <c r="AM10" s="1104"/>
      <c r="AN10" s="1105"/>
      <c r="AO10" s="277">
        <v>194705</v>
      </c>
      <c r="AP10" s="277">
        <v>16605</v>
      </c>
      <c r="AQ10" s="278">
        <v>16614</v>
      </c>
      <c r="AR10" s="279">
        <v>-0.1</v>
      </c>
    </row>
    <row r="11" spans="1:46" ht="13.5" customHeight="1" x14ac:dyDescent="0.15">
      <c r="A11" s="259"/>
      <c r="AK11" s="1103" t="s">
        <v>507</v>
      </c>
      <c r="AL11" s="1104"/>
      <c r="AM11" s="1104"/>
      <c r="AN11" s="1105"/>
      <c r="AO11" s="277">
        <v>1044</v>
      </c>
      <c r="AP11" s="277">
        <v>89</v>
      </c>
      <c r="AQ11" s="278">
        <v>799</v>
      </c>
      <c r="AR11" s="279">
        <v>-88.9</v>
      </c>
    </row>
    <row r="12" spans="1:46" ht="13.5" customHeight="1" x14ac:dyDescent="0.15">
      <c r="A12" s="259"/>
      <c r="AK12" s="1103" t="s">
        <v>508</v>
      </c>
      <c r="AL12" s="1104"/>
      <c r="AM12" s="1104"/>
      <c r="AN12" s="1105"/>
      <c r="AO12" s="277" t="s">
        <v>509</v>
      </c>
      <c r="AP12" s="277" t="s">
        <v>509</v>
      </c>
      <c r="AQ12" s="278" t="s">
        <v>509</v>
      </c>
      <c r="AR12" s="279" t="s">
        <v>509</v>
      </c>
    </row>
    <row r="13" spans="1:46" ht="13.5" customHeight="1" x14ac:dyDescent="0.15">
      <c r="A13" s="259"/>
      <c r="AK13" s="1103" t="s">
        <v>510</v>
      </c>
      <c r="AL13" s="1104"/>
      <c r="AM13" s="1104"/>
      <c r="AN13" s="1105"/>
      <c r="AO13" s="277">
        <v>48379</v>
      </c>
      <c r="AP13" s="277">
        <v>4126</v>
      </c>
      <c r="AQ13" s="278">
        <v>4504</v>
      </c>
      <c r="AR13" s="279">
        <v>-8.4</v>
      </c>
    </row>
    <row r="14" spans="1:46" ht="13.5" customHeight="1" x14ac:dyDescent="0.15">
      <c r="A14" s="259"/>
      <c r="AK14" s="1103" t="s">
        <v>511</v>
      </c>
      <c r="AL14" s="1104"/>
      <c r="AM14" s="1104"/>
      <c r="AN14" s="1105"/>
      <c r="AO14" s="277">
        <v>62016</v>
      </c>
      <c r="AP14" s="277">
        <v>5289</v>
      </c>
      <c r="AQ14" s="278">
        <v>2125</v>
      </c>
      <c r="AR14" s="279">
        <v>148.9</v>
      </c>
    </row>
    <row r="15" spans="1:46" ht="13.5" customHeight="1" x14ac:dyDescent="0.15">
      <c r="A15" s="259"/>
      <c r="AK15" s="1106" t="s">
        <v>512</v>
      </c>
      <c r="AL15" s="1107"/>
      <c r="AM15" s="1107"/>
      <c r="AN15" s="1108"/>
      <c r="AO15" s="277">
        <v>-132342</v>
      </c>
      <c r="AP15" s="277">
        <v>-11286</v>
      </c>
      <c r="AQ15" s="278">
        <v>-7352</v>
      </c>
      <c r="AR15" s="279">
        <v>53.5</v>
      </c>
    </row>
    <row r="16" spans="1:46" x14ac:dyDescent="0.15">
      <c r="A16" s="259"/>
      <c r="AK16" s="1106" t="s">
        <v>188</v>
      </c>
      <c r="AL16" s="1107"/>
      <c r="AM16" s="1107"/>
      <c r="AN16" s="1108"/>
      <c r="AO16" s="277">
        <v>1703466</v>
      </c>
      <c r="AP16" s="277">
        <v>145273</v>
      </c>
      <c r="AQ16" s="278">
        <v>120986</v>
      </c>
      <c r="AR16" s="279">
        <v>20.100000000000001</v>
      </c>
    </row>
    <row r="17" spans="1:46" x14ac:dyDescent="0.15">
      <c r="A17" s="259"/>
    </row>
    <row r="18" spans="1:46" x14ac:dyDescent="0.15">
      <c r="A18" s="259"/>
      <c r="AQ18" s="280"/>
      <c r="AR18" s="280"/>
    </row>
    <row r="19" spans="1:46" x14ac:dyDescent="0.15">
      <c r="A19" s="259"/>
      <c r="AK19" s="255" t="s">
        <v>513</v>
      </c>
    </row>
    <row r="20" spans="1:46" x14ac:dyDescent="0.15">
      <c r="A20" s="259"/>
      <c r="AK20" s="281"/>
      <c r="AL20" s="282"/>
      <c r="AM20" s="282"/>
      <c r="AN20" s="283"/>
      <c r="AO20" s="284" t="s">
        <v>514</v>
      </c>
      <c r="AP20" s="285" t="s">
        <v>515</v>
      </c>
      <c r="AQ20" s="286" t="s">
        <v>516</v>
      </c>
      <c r="AR20" s="287"/>
    </row>
    <row r="21" spans="1:46" s="260" customFormat="1" x14ac:dyDescent="0.15">
      <c r="A21" s="288"/>
      <c r="AK21" s="1109" t="s">
        <v>517</v>
      </c>
      <c r="AL21" s="1110"/>
      <c r="AM21" s="1110"/>
      <c r="AN21" s="1111"/>
      <c r="AO21" s="289">
        <v>15.27</v>
      </c>
      <c r="AP21" s="290">
        <v>10.56</v>
      </c>
      <c r="AQ21" s="291">
        <v>4.71</v>
      </c>
      <c r="AS21" s="292"/>
      <c r="AT21" s="288"/>
    </row>
    <row r="22" spans="1:46" s="260" customFormat="1" x14ac:dyDescent="0.15">
      <c r="A22" s="288"/>
      <c r="AK22" s="1109" t="s">
        <v>518</v>
      </c>
      <c r="AL22" s="1110"/>
      <c r="AM22" s="1110"/>
      <c r="AN22" s="1111"/>
      <c r="AO22" s="293">
        <v>91.5</v>
      </c>
      <c r="AP22" s="294">
        <v>96.8</v>
      </c>
      <c r="AQ22" s="295">
        <v>-5.3</v>
      </c>
      <c r="AR22" s="280"/>
      <c r="AS22" s="292"/>
      <c r="AT22" s="288"/>
    </row>
    <row r="23" spans="1:46" s="260" customFormat="1" x14ac:dyDescent="0.15">
      <c r="A23" s="288"/>
      <c r="AP23" s="280"/>
      <c r="AQ23" s="280"/>
      <c r="AR23" s="280"/>
      <c r="AS23" s="292"/>
      <c r="AT23" s="288"/>
    </row>
    <row r="24" spans="1:46" s="260" customFormat="1" x14ac:dyDescent="0.15">
      <c r="A24" s="288"/>
      <c r="AP24" s="280"/>
      <c r="AQ24" s="280"/>
      <c r="AR24" s="280"/>
      <c r="AS24" s="292"/>
      <c r="AT24" s="288"/>
    </row>
    <row r="25" spans="1:46" s="260" customFormat="1" x14ac:dyDescent="0.15">
      <c r="A25" s="29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8"/>
      <c r="AQ25" s="298"/>
      <c r="AR25" s="298"/>
      <c r="AS25" s="299"/>
      <c r="AT25" s="288"/>
    </row>
    <row r="26" spans="1:46" s="260" customFormat="1" x14ac:dyDescent="0.15">
      <c r="A26" s="1100" t="s">
        <v>519</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300"/>
      <c r="AS27" s="255"/>
      <c r="AT27" s="255"/>
    </row>
    <row r="28" spans="1:46" ht="17.25" x14ac:dyDescent="0.15">
      <c r="A28" s="256" t="s">
        <v>520</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301"/>
    </row>
    <row r="29" spans="1:46" x14ac:dyDescent="0.15">
      <c r="A29" s="259"/>
      <c r="AK29" s="260" t="s">
        <v>521</v>
      </c>
      <c r="AL29" s="260"/>
      <c r="AM29" s="260"/>
      <c r="AN29" s="260"/>
      <c r="AS29" s="302"/>
    </row>
    <row r="30" spans="1:46" ht="13.5" customHeight="1" x14ac:dyDescent="0.15">
      <c r="A30" s="259"/>
      <c r="AK30" s="262"/>
      <c r="AL30" s="263"/>
      <c r="AM30" s="263"/>
      <c r="AN30" s="264"/>
      <c r="AO30" s="1101" t="s">
        <v>500</v>
      </c>
      <c r="AP30" s="265"/>
      <c r="AQ30" s="266" t="s">
        <v>501</v>
      </c>
      <c r="AR30" s="267"/>
    </row>
    <row r="31" spans="1:46" x14ac:dyDescent="0.15">
      <c r="A31" s="259"/>
      <c r="AK31" s="268"/>
      <c r="AL31" s="269"/>
      <c r="AM31" s="269"/>
      <c r="AN31" s="270"/>
      <c r="AO31" s="1102"/>
      <c r="AP31" s="271" t="s">
        <v>502</v>
      </c>
      <c r="AQ31" s="272" t="s">
        <v>503</v>
      </c>
      <c r="AR31" s="273" t="s">
        <v>504</v>
      </c>
    </row>
    <row r="32" spans="1:46" ht="27" customHeight="1" x14ac:dyDescent="0.15">
      <c r="A32" s="259"/>
      <c r="AK32" s="1117" t="s">
        <v>522</v>
      </c>
      <c r="AL32" s="1118"/>
      <c r="AM32" s="1118"/>
      <c r="AN32" s="1119"/>
      <c r="AO32" s="303">
        <v>537662</v>
      </c>
      <c r="AP32" s="303">
        <v>45852</v>
      </c>
      <c r="AQ32" s="304">
        <v>60627</v>
      </c>
      <c r="AR32" s="305">
        <v>-24.4</v>
      </c>
    </row>
    <row r="33" spans="1:46" ht="13.5" customHeight="1" x14ac:dyDescent="0.15">
      <c r="A33" s="259"/>
      <c r="AK33" s="1117" t="s">
        <v>523</v>
      </c>
      <c r="AL33" s="1118"/>
      <c r="AM33" s="1118"/>
      <c r="AN33" s="1119"/>
      <c r="AO33" s="303" t="s">
        <v>509</v>
      </c>
      <c r="AP33" s="303" t="s">
        <v>509</v>
      </c>
      <c r="AQ33" s="304" t="s">
        <v>509</v>
      </c>
      <c r="AR33" s="305" t="s">
        <v>509</v>
      </c>
    </row>
    <row r="34" spans="1:46" ht="27" customHeight="1" x14ac:dyDescent="0.15">
      <c r="A34" s="259"/>
      <c r="AK34" s="1117" t="s">
        <v>524</v>
      </c>
      <c r="AL34" s="1118"/>
      <c r="AM34" s="1118"/>
      <c r="AN34" s="1119"/>
      <c r="AO34" s="303" t="s">
        <v>509</v>
      </c>
      <c r="AP34" s="303" t="s">
        <v>509</v>
      </c>
      <c r="AQ34" s="304" t="s">
        <v>509</v>
      </c>
      <c r="AR34" s="305" t="s">
        <v>509</v>
      </c>
    </row>
    <row r="35" spans="1:46" ht="27" customHeight="1" x14ac:dyDescent="0.15">
      <c r="A35" s="259"/>
      <c r="AK35" s="1117" t="s">
        <v>525</v>
      </c>
      <c r="AL35" s="1118"/>
      <c r="AM35" s="1118"/>
      <c r="AN35" s="1119"/>
      <c r="AO35" s="303">
        <v>278738</v>
      </c>
      <c r="AP35" s="303">
        <v>23771</v>
      </c>
      <c r="AQ35" s="304">
        <v>21887</v>
      </c>
      <c r="AR35" s="305">
        <v>8.6</v>
      </c>
    </row>
    <row r="36" spans="1:46" ht="27" customHeight="1" x14ac:dyDescent="0.15">
      <c r="A36" s="259"/>
      <c r="AK36" s="1117" t="s">
        <v>526</v>
      </c>
      <c r="AL36" s="1118"/>
      <c r="AM36" s="1118"/>
      <c r="AN36" s="1119"/>
      <c r="AO36" s="303">
        <v>29871</v>
      </c>
      <c r="AP36" s="303">
        <v>2547</v>
      </c>
      <c r="AQ36" s="304">
        <v>5351</v>
      </c>
      <c r="AR36" s="305">
        <v>-52.4</v>
      </c>
    </row>
    <row r="37" spans="1:46" ht="13.5" customHeight="1" x14ac:dyDescent="0.15">
      <c r="A37" s="259"/>
      <c r="AK37" s="1117" t="s">
        <v>527</v>
      </c>
      <c r="AL37" s="1118"/>
      <c r="AM37" s="1118"/>
      <c r="AN37" s="1119"/>
      <c r="AO37" s="303" t="s">
        <v>509</v>
      </c>
      <c r="AP37" s="303" t="s">
        <v>509</v>
      </c>
      <c r="AQ37" s="304">
        <v>569</v>
      </c>
      <c r="AR37" s="305" t="s">
        <v>509</v>
      </c>
    </row>
    <row r="38" spans="1:46" ht="27" customHeight="1" x14ac:dyDescent="0.15">
      <c r="A38" s="259"/>
      <c r="AK38" s="1120" t="s">
        <v>528</v>
      </c>
      <c r="AL38" s="1121"/>
      <c r="AM38" s="1121"/>
      <c r="AN38" s="1122"/>
      <c r="AO38" s="306" t="s">
        <v>509</v>
      </c>
      <c r="AP38" s="306" t="s">
        <v>509</v>
      </c>
      <c r="AQ38" s="307">
        <v>12</v>
      </c>
      <c r="AR38" s="295" t="s">
        <v>509</v>
      </c>
      <c r="AS38" s="302"/>
    </row>
    <row r="39" spans="1:46" x14ac:dyDescent="0.15">
      <c r="A39" s="259"/>
      <c r="AK39" s="1120" t="s">
        <v>529</v>
      </c>
      <c r="AL39" s="1121"/>
      <c r="AM39" s="1121"/>
      <c r="AN39" s="1122"/>
      <c r="AO39" s="303">
        <v>-34664</v>
      </c>
      <c r="AP39" s="303">
        <v>-2956</v>
      </c>
      <c r="AQ39" s="304">
        <v>-1532</v>
      </c>
      <c r="AR39" s="305">
        <v>93</v>
      </c>
      <c r="AS39" s="302"/>
    </row>
    <row r="40" spans="1:46" ht="27" customHeight="1" x14ac:dyDescent="0.15">
      <c r="A40" s="259"/>
      <c r="AK40" s="1117" t="s">
        <v>530</v>
      </c>
      <c r="AL40" s="1118"/>
      <c r="AM40" s="1118"/>
      <c r="AN40" s="1119"/>
      <c r="AO40" s="303">
        <v>-537170</v>
      </c>
      <c r="AP40" s="303">
        <v>-45810</v>
      </c>
      <c r="AQ40" s="304">
        <v>-57744</v>
      </c>
      <c r="AR40" s="305">
        <v>-20.7</v>
      </c>
      <c r="AS40" s="302"/>
    </row>
    <row r="41" spans="1:46" x14ac:dyDescent="0.15">
      <c r="A41" s="259"/>
      <c r="AK41" s="1123" t="s">
        <v>299</v>
      </c>
      <c r="AL41" s="1124"/>
      <c r="AM41" s="1124"/>
      <c r="AN41" s="1125"/>
      <c r="AO41" s="303">
        <v>274437</v>
      </c>
      <c r="AP41" s="303">
        <v>23404</v>
      </c>
      <c r="AQ41" s="304">
        <v>29170</v>
      </c>
      <c r="AR41" s="305">
        <v>-19.8</v>
      </c>
      <c r="AS41" s="302"/>
    </row>
    <row r="42" spans="1:46" x14ac:dyDescent="0.15">
      <c r="A42" s="259"/>
      <c r="AK42" s="308" t="s">
        <v>531</v>
      </c>
      <c r="AQ42" s="280"/>
      <c r="AR42" s="280"/>
      <c r="AS42" s="302"/>
    </row>
    <row r="43" spans="1:46" x14ac:dyDescent="0.15">
      <c r="A43" s="259"/>
      <c r="AP43" s="309"/>
      <c r="AQ43" s="280"/>
      <c r="AS43" s="302"/>
    </row>
    <row r="44" spans="1:46" x14ac:dyDescent="0.15">
      <c r="A44" s="259"/>
      <c r="AQ44" s="280"/>
    </row>
    <row r="45" spans="1:46" x14ac:dyDescent="0.15">
      <c r="A45" s="257"/>
      <c r="B45" s="257"/>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310"/>
      <c r="AR45" s="257"/>
      <c r="AS45" s="257"/>
      <c r="AT45" s="255"/>
    </row>
    <row r="46" spans="1:46" x14ac:dyDescent="0.15">
      <c r="A46" s="311"/>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255"/>
    </row>
    <row r="47" spans="1:46" ht="17.25" customHeight="1" x14ac:dyDescent="0.15">
      <c r="A47" s="312" t="s">
        <v>532</v>
      </c>
    </row>
    <row r="48" spans="1:46" x14ac:dyDescent="0.15">
      <c r="A48" s="259"/>
      <c r="AK48" s="313" t="s">
        <v>533</v>
      </c>
      <c r="AL48" s="313"/>
      <c r="AM48" s="313"/>
      <c r="AN48" s="313"/>
      <c r="AO48" s="313"/>
      <c r="AP48" s="313"/>
      <c r="AQ48" s="314"/>
      <c r="AR48" s="313"/>
    </row>
    <row r="49" spans="1:44" ht="13.5" customHeight="1" x14ac:dyDescent="0.15">
      <c r="A49" s="259"/>
      <c r="AK49" s="315"/>
      <c r="AL49" s="316"/>
      <c r="AM49" s="1112" t="s">
        <v>500</v>
      </c>
      <c r="AN49" s="1114" t="s">
        <v>534</v>
      </c>
      <c r="AO49" s="1115"/>
      <c r="AP49" s="1115"/>
      <c r="AQ49" s="1115"/>
      <c r="AR49" s="1116"/>
    </row>
    <row r="50" spans="1:44" x14ac:dyDescent="0.15">
      <c r="A50" s="259"/>
      <c r="AK50" s="317"/>
      <c r="AL50" s="318"/>
      <c r="AM50" s="1113"/>
      <c r="AN50" s="319" t="s">
        <v>535</v>
      </c>
      <c r="AO50" s="320" t="s">
        <v>536</v>
      </c>
      <c r="AP50" s="321" t="s">
        <v>537</v>
      </c>
      <c r="AQ50" s="322" t="s">
        <v>538</v>
      </c>
      <c r="AR50" s="323" t="s">
        <v>539</v>
      </c>
    </row>
    <row r="51" spans="1:44" x14ac:dyDescent="0.15">
      <c r="A51" s="259"/>
      <c r="AK51" s="315" t="s">
        <v>540</v>
      </c>
      <c r="AL51" s="316"/>
      <c r="AM51" s="324">
        <v>2695606</v>
      </c>
      <c r="AN51" s="325">
        <v>219798</v>
      </c>
      <c r="AO51" s="326">
        <v>-52.4</v>
      </c>
      <c r="AP51" s="327">
        <v>108252</v>
      </c>
      <c r="AQ51" s="328">
        <v>30.4</v>
      </c>
      <c r="AR51" s="329">
        <v>-82.8</v>
      </c>
    </row>
    <row r="52" spans="1:44" x14ac:dyDescent="0.15">
      <c r="A52" s="259"/>
      <c r="AK52" s="330"/>
      <c r="AL52" s="331" t="s">
        <v>541</v>
      </c>
      <c r="AM52" s="332">
        <v>733254</v>
      </c>
      <c r="AN52" s="333">
        <v>59789</v>
      </c>
      <c r="AO52" s="334">
        <v>22.9</v>
      </c>
      <c r="AP52" s="335">
        <v>50321</v>
      </c>
      <c r="AQ52" s="336">
        <v>7.6</v>
      </c>
      <c r="AR52" s="337">
        <v>15.3</v>
      </c>
    </row>
    <row r="53" spans="1:44" x14ac:dyDescent="0.15">
      <c r="A53" s="259"/>
      <c r="AK53" s="315" t="s">
        <v>542</v>
      </c>
      <c r="AL53" s="316"/>
      <c r="AM53" s="324">
        <v>3809104</v>
      </c>
      <c r="AN53" s="325">
        <v>311532</v>
      </c>
      <c r="AO53" s="326">
        <v>41.7</v>
      </c>
      <c r="AP53" s="327">
        <v>93492</v>
      </c>
      <c r="AQ53" s="328">
        <v>-13.6</v>
      </c>
      <c r="AR53" s="329">
        <v>55.3</v>
      </c>
    </row>
    <row r="54" spans="1:44" x14ac:dyDescent="0.15">
      <c r="A54" s="259"/>
      <c r="AK54" s="330"/>
      <c r="AL54" s="331" t="s">
        <v>541</v>
      </c>
      <c r="AM54" s="332">
        <v>1454123</v>
      </c>
      <c r="AN54" s="333">
        <v>118927</v>
      </c>
      <c r="AO54" s="334">
        <v>98.9</v>
      </c>
      <c r="AP54" s="335">
        <v>53316</v>
      </c>
      <c r="AQ54" s="336">
        <v>6</v>
      </c>
      <c r="AR54" s="337">
        <v>92.9</v>
      </c>
    </row>
    <row r="55" spans="1:44" x14ac:dyDescent="0.15">
      <c r="A55" s="259"/>
      <c r="AK55" s="315" t="s">
        <v>543</v>
      </c>
      <c r="AL55" s="316"/>
      <c r="AM55" s="324">
        <v>3879375</v>
      </c>
      <c r="AN55" s="325">
        <v>321114</v>
      </c>
      <c r="AO55" s="326">
        <v>3.1</v>
      </c>
      <c r="AP55" s="327">
        <v>94796</v>
      </c>
      <c r="AQ55" s="328">
        <v>1.4</v>
      </c>
      <c r="AR55" s="329">
        <v>1.7</v>
      </c>
    </row>
    <row r="56" spans="1:44" x14ac:dyDescent="0.15">
      <c r="A56" s="259"/>
      <c r="AK56" s="330"/>
      <c r="AL56" s="331" t="s">
        <v>541</v>
      </c>
      <c r="AM56" s="332">
        <v>887296</v>
      </c>
      <c r="AN56" s="333">
        <v>73446</v>
      </c>
      <c r="AO56" s="334">
        <v>-38.200000000000003</v>
      </c>
      <c r="AP56" s="335">
        <v>55781</v>
      </c>
      <c r="AQ56" s="336">
        <v>4.5999999999999996</v>
      </c>
      <c r="AR56" s="337">
        <v>-42.8</v>
      </c>
    </row>
    <row r="57" spans="1:44" x14ac:dyDescent="0.15">
      <c r="A57" s="259"/>
      <c r="AK57" s="315" t="s">
        <v>544</v>
      </c>
      <c r="AL57" s="316"/>
      <c r="AM57" s="324">
        <v>1977671</v>
      </c>
      <c r="AN57" s="325">
        <v>165565</v>
      </c>
      <c r="AO57" s="326">
        <v>-48.4</v>
      </c>
      <c r="AP57" s="327">
        <v>85942</v>
      </c>
      <c r="AQ57" s="328">
        <v>-9.3000000000000007</v>
      </c>
      <c r="AR57" s="329">
        <v>-39.1</v>
      </c>
    </row>
    <row r="58" spans="1:44" x14ac:dyDescent="0.15">
      <c r="A58" s="259"/>
      <c r="AK58" s="330"/>
      <c r="AL58" s="331" t="s">
        <v>541</v>
      </c>
      <c r="AM58" s="332">
        <v>355476</v>
      </c>
      <c r="AN58" s="333">
        <v>29759</v>
      </c>
      <c r="AO58" s="334">
        <v>-59.5</v>
      </c>
      <c r="AP58" s="335">
        <v>48630</v>
      </c>
      <c r="AQ58" s="336">
        <v>-12.8</v>
      </c>
      <c r="AR58" s="337">
        <v>-46.7</v>
      </c>
    </row>
    <row r="59" spans="1:44" x14ac:dyDescent="0.15">
      <c r="A59" s="259"/>
      <c r="AK59" s="315" t="s">
        <v>545</v>
      </c>
      <c r="AL59" s="316"/>
      <c r="AM59" s="324">
        <v>1503599</v>
      </c>
      <c r="AN59" s="325">
        <v>128228</v>
      </c>
      <c r="AO59" s="326">
        <v>-22.6</v>
      </c>
      <c r="AP59" s="327">
        <v>95007</v>
      </c>
      <c r="AQ59" s="328">
        <v>10.5</v>
      </c>
      <c r="AR59" s="329">
        <v>-33.1</v>
      </c>
    </row>
    <row r="60" spans="1:44" x14ac:dyDescent="0.15">
      <c r="A60" s="259"/>
      <c r="AK60" s="330"/>
      <c r="AL60" s="331" t="s">
        <v>541</v>
      </c>
      <c r="AM60" s="332">
        <v>598162</v>
      </c>
      <c r="AN60" s="333">
        <v>51012</v>
      </c>
      <c r="AO60" s="334">
        <v>71.400000000000006</v>
      </c>
      <c r="AP60" s="335">
        <v>48509</v>
      </c>
      <c r="AQ60" s="336">
        <v>-0.2</v>
      </c>
      <c r="AR60" s="337">
        <v>71.599999999999994</v>
      </c>
    </row>
    <row r="61" spans="1:44" x14ac:dyDescent="0.15">
      <c r="A61" s="259"/>
      <c r="AK61" s="315" t="s">
        <v>546</v>
      </c>
      <c r="AL61" s="338"/>
      <c r="AM61" s="324">
        <v>2773071</v>
      </c>
      <c r="AN61" s="325">
        <v>229247</v>
      </c>
      <c r="AO61" s="326">
        <v>-15.7</v>
      </c>
      <c r="AP61" s="327">
        <v>95498</v>
      </c>
      <c r="AQ61" s="339">
        <v>3.9</v>
      </c>
      <c r="AR61" s="329">
        <v>-19.600000000000001</v>
      </c>
    </row>
    <row r="62" spans="1:44" x14ac:dyDescent="0.15">
      <c r="A62" s="259"/>
      <c r="AK62" s="330"/>
      <c r="AL62" s="331" t="s">
        <v>541</v>
      </c>
      <c r="AM62" s="332">
        <v>805662</v>
      </c>
      <c r="AN62" s="333">
        <v>66587</v>
      </c>
      <c r="AO62" s="334">
        <v>19.100000000000001</v>
      </c>
      <c r="AP62" s="335">
        <v>51311</v>
      </c>
      <c r="AQ62" s="336">
        <v>1</v>
      </c>
      <c r="AR62" s="337">
        <v>18.100000000000001</v>
      </c>
    </row>
    <row r="63" spans="1:44" x14ac:dyDescent="0.15">
      <c r="A63" s="259"/>
    </row>
    <row r="64" spans="1:44" x14ac:dyDescent="0.15">
      <c r="A64" s="259"/>
    </row>
    <row r="65" spans="1:46" x14ac:dyDescent="0.15">
      <c r="A65" s="259"/>
    </row>
    <row r="66" spans="1:46" x14ac:dyDescent="0.15">
      <c r="A66" s="340"/>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41"/>
    </row>
    <row r="67" spans="1:46" ht="13.5" hidden="1" customHeight="1" x14ac:dyDescent="0.15">
      <c r="AS67" s="255"/>
      <c r="AT67" s="255"/>
    </row>
    <row r="70" spans="1:46" hidden="1" x14ac:dyDescent="0.15"/>
    <row r="71" spans="1:46" hidden="1" x14ac:dyDescent="0.15"/>
    <row r="72" spans="1:46" hidden="1" x14ac:dyDescent="0.15"/>
    <row r="73" spans="1:46" hidden="1" x14ac:dyDescent="0.15"/>
  </sheetData>
  <sheetProtection algorithmName="SHA-512" hashValue="f8z4Wn7h1jlsWerkb6XhNEwUafyv28Ah6vhldqVclNRj1vH3y/X/aR4nmhD3ZMHgZ7Snf5WWYLw/nMTcSxtjqw==" saltValue="tX1CDnV3dZQMPTgMgQ63r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54" customWidth="1"/>
    <col min="126" max="16384" width="9" style="253" hidden="1"/>
  </cols>
  <sheetData>
    <row r="1" spans="2:125" ht="13.5" customHeight="1" x14ac:dyDescent="0.15">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2:125" x14ac:dyDescent="0.15">
      <c r="B2" s="253"/>
      <c r="DG2" s="253"/>
    </row>
    <row r="3" spans="2:125" x14ac:dyDescent="0.15">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H3" s="253"/>
      <c r="DI3" s="253"/>
      <c r="DJ3" s="253"/>
      <c r="DK3" s="253"/>
      <c r="DL3" s="253"/>
      <c r="DM3" s="253"/>
      <c r="DN3" s="253"/>
      <c r="DO3" s="253"/>
      <c r="DP3" s="253"/>
      <c r="DQ3" s="253"/>
      <c r="DR3" s="253"/>
      <c r="DS3" s="253"/>
      <c r="DT3" s="253"/>
      <c r="DU3" s="253"/>
    </row>
    <row r="4" spans="2:125" x14ac:dyDescent="0.15"/>
    <row r="5" spans="2:125" x14ac:dyDescent="0.15"/>
    <row r="6" spans="2:125" x14ac:dyDescent="0.15"/>
    <row r="7" spans="2:125" x14ac:dyDescent="0.15"/>
    <row r="8" spans="2:125" x14ac:dyDescent="0.15"/>
    <row r="9" spans="2:125" x14ac:dyDescent="0.15">
      <c r="DU9" s="253"/>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3"/>
    </row>
    <row r="18" spans="125:125" x14ac:dyDescent="0.15"/>
    <row r="19" spans="125:125" x14ac:dyDescent="0.15"/>
    <row r="20" spans="125:125" x14ac:dyDescent="0.15">
      <c r="DU20" s="253"/>
    </row>
    <row r="21" spans="125:125" x14ac:dyDescent="0.15">
      <c r="DU21" s="253"/>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3"/>
    </row>
    <row r="29" spans="125:125" x14ac:dyDescent="0.15"/>
    <row r="30" spans="125:125" x14ac:dyDescent="0.15"/>
    <row r="31" spans="125:125" x14ac:dyDescent="0.15"/>
    <row r="32" spans="125:125" x14ac:dyDescent="0.15"/>
    <row r="33" spans="2:125" x14ac:dyDescent="0.15">
      <c r="B33" s="253"/>
      <c r="G33" s="253"/>
      <c r="I33" s="253"/>
    </row>
    <row r="34" spans="2:125" x14ac:dyDescent="0.15">
      <c r="C34" s="253"/>
      <c r="P34" s="253"/>
      <c r="DE34" s="253"/>
      <c r="DH34" s="253"/>
    </row>
    <row r="35" spans="2:125" x14ac:dyDescent="0.15">
      <c r="D35" s="253"/>
      <c r="E35" s="253"/>
      <c r="DG35" s="253"/>
      <c r="DJ35" s="253"/>
      <c r="DP35" s="253"/>
      <c r="DQ35" s="253"/>
      <c r="DR35" s="253"/>
      <c r="DS35" s="253"/>
      <c r="DT35" s="253"/>
      <c r="DU35" s="253"/>
    </row>
    <row r="36" spans="2:125" x14ac:dyDescent="0.15">
      <c r="F36" s="253"/>
      <c r="H36" s="253"/>
      <c r="J36" s="253"/>
      <c r="K36" s="253"/>
      <c r="L36" s="253"/>
      <c r="M36" s="253"/>
      <c r="N36" s="253"/>
      <c r="O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c r="BC36" s="253"/>
      <c r="BD36" s="253"/>
      <c r="BE36" s="253"/>
      <c r="BF36" s="253"/>
      <c r="BG36" s="253"/>
      <c r="BH36" s="253"/>
      <c r="BI36" s="253"/>
      <c r="BJ36" s="253"/>
      <c r="BK36" s="253"/>
      <c r="BL36" s="253"/>
      <c r="BM36" s="253"/>
      <c r="BN36" s="253"/>
      <c r="BO36" s="253"/>
      <c r="BP36" s="253"/>
      <c r="BQ36" s="253"/>
      <c r="BR36" s="253"/>
      <c r="BS36" s="253"/>
      <c r="BT36" s="253"/>
      <c r="BU36" s="253"/>
      <c r="BV36" s="253"/>
      <c r="BW36" s="253"/>
      <c r="BX36" s="253"/>
      <c r="BY36" s="253"/>
      <c r="BZ36" s="253"/>
      <c r="CA36" s="253"/>
      <c r="CB36" s="253"/>
      <c r="CC36" s="253"/>
      <c r="CD36" s="253"/>
      <c r="CE36" s="253"/>
      <c r="CF36" s="253"/>
      <c r="CG36" s="253"/>
      <c r="CH36" s="253"/>
      <c r="CI36" s="253"/>
      <c r="CJ36" s="253"/>
      <c r="CK36" s="253"/>
      <c r="CL36" s="253"/>
      <c r="CM36" s="253"/>
      <c r="CN36" s="253"/>
      <c r="CO36" s="253"/>
      <c r="CP36" s="253"/>
      <c r="CQ36" s="253"/>
      <c r="CR36" s="253"/>
      <c r="CS36" s="253"/>
      <c r="CT36" s="253"/>
      <c r="CU36" s="253"/>
      <c r="CV36" s="253"/>
      <c r="CW36" s="253"/>
      <c r="CX36" s="253"/>
      <c r="CY36" s="253"/>
      <c r="CZ36" s="253"/>
      <c r="DA36" s="253"/>
      <c r="DB36" s="253"/>
      <c r="DC36" s="253"/>
      <c r="DD36" s="253"/>
      <c r="DF36" s="253"/>
      <c r="DI36" s="253"/>
      <c r="DK36" s="253"/>
      <c r="DL36" s="253"/>
      <c r="DM36" s="253"/>
      <c r="DN36" s="253"/>
      <c r="DO36" s="253"/>
      <c r="DP36" s="253"/>
      <c r="DQ36" s="253"/>
      <c r="DR36" s="253"/>
      <c r="DS36" s="253"/>
      <c r="DT36" s="253"/>
      <c r="DU36" s="253"/>
    </row>
    <row r="37" spans="2:125" x14ac:dyDescent="0.15">
      <c r="DU37" s="253"/>
    </row>
    <row r="38" spans="2:125" x14ac:dyDescent="0.15">
      <c r="DT38" s="253"/>
      <c r="DU38" s="253"/>
    </row>
    <row r="39" spans="2:125" x14ac:dyDescent="0.15"/>
    <row r="40" spans="2:125" x14ac:dyDescent="0.15">
      <c r="DH40" s="253"/>
    </row>
    <row r="41" spans="2:125" x14ac:dyDescent="0.15">
      <c r="DE41" s="253"/>
    </row>
    <row r="42" spans="2:125" x14ac:dyDescent="0.15">
      <c r="DG42" s="253"/>
      <c r="DJ42" s="253"/>
    </row>
    <row r="43" spans="2:125" x14ac:dyDescent="0.15">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53"/>
      <c r="CA43" s="253"/>
      <c r="CB43" s="253"/>
      <c r="CC43" s="253"/>
      <c r="CD43" s="253"/>
      <c r="CE43" s="253"/>
      <c r="CF43" s="253"/>
      <c r="CG43" s="253"/>
      <c r="CH43" s="253"/>
      <c r="CI43" s="253"/>
      <c r="CJ43" s="253"/>
      <c r="CK43" s="253"/>
      <c r="CL43" s="253"/>
      <c r="CM43" s="253"/>
      <c r="CN43" s="253"/>
      <c r="CO43" s="253"/>
      <c r="CP43" s="253"/>
      <c r="CQ43" s="253"/>
      <c r="CR43" s="253"/>
      <c r="CS43" s="253"/>
      <c r="CT43" s="253"/>
      <c r="CU43" s="253"/>
      <c r="CV43" s="253"/>
      <c r="CW43" s="253"/>
      <c r="CX43" s="253"/>
      <c r="CY43" s="253"/>
      <c r="CZ43" s="253"/>
      <c r="DA43" s="253"/>
      <c r="DB43" s="253"/>
      <c r="DC43" s="253"/>
      <c r="DD43" s="253"/>
      <c r="DF43" s="253"/>
      <c r="DI43" s="253"/>
      <c r="DK43" s="253"/>
      <c r="DL43" s="253"/>
      <c r="DM43" s="253"/>
      <c r="DN43" s="253"/>
      <c r="DO43" s="253"/>
      <c r="DP43" s="253"/>
      <c r="DQ43" s="253"/>
      <c r="DR43" s="253"/>
      <c r="DS43" s="253"/>
      <c r="DT43" s="253"/>
      <c r="DU43" s="253"/>
    </row>
    <row r="44" spans="2:125" x14ac:dyDescent="0.15">
      <c r="DU44" s="253"/>
    </row>
    <row r="45" spans="2:125" x14ac:dyDescent="0.15"/>
    <row r="46" spans="2:125" x14ac:dyDescent="0.15"/>
    <row r="47" spans="2:125" x14ac:dyDescent="0.15"/>
    <row r="48" spans="2:125" x14ac:dyDescent="0.15">
      <c r="DT48" s="253"/>
      <c r="DU48" s="253"/>
    </row>
    <row r="49" spans="120:125" x14ac:dyDescent="0.15">
      <c r="DU49" s="253"/>
    </row>
    <row r="50" spans="120:125" x14ac:dyDescent="0.15">
      <c r="DU50" s="253"/>
    </row>
    <row r="51" spans="120:125" x14ac:dyDescent="0.15">
      <c r="DP51" s="253"/>
      <c r="DQ51" s="253"/>
      <c r="DR51" s="253"/>
      <c r="DS51" s="253"/>
      <c r="DT51" s="253"/>
      <c r="DU51" s="253"/>
    </row>
    <row r="52" spans="120:125" x14ac:dyDescent="0.15"/>
    <row r="53" spans="120:125" x14ac:dyDescent="0.15"/>
    <row r="54" spans="120:125" x14ac:dyDescent="0.15">
      <c r="DU54" s="253"/>
    </row>
    <row r="55" spans="120:125" x14ac:dyDescent="0.15"/>
    <row r="56" spans="120:125" x14ac:dyDescent="0.15"/>
    <row r="57" spans="120:125" x14ac:dyDescent="0.15"/>
    <row r="58" spans="120:125" x14ac:dyDescent="0.15">
      <c r="DU58" s="253"/>
    </row>
    <row r="59" spans="120:125" x14ac:dyDescent="0.15"/>
    <row r="60" spans="120:125" x14ac:dyDescent="0.15"/>
    <row r="61" spans="120:125" x14ac:dyDescent="0.15"/>
    <row r="62" spans="120:125" x14ac:dyDescent="0.15"/>
    <row r="63" spans="120:125" x14ac:dyDescent="0.15">
      <c r="DU63" s="253"/>
    </row>
    <row r="64" spans="120:125" x14ac:dyDescent="0.15">
      <c r="DT64" s="253"/>
      <c r="DU64" s="253"/>
    </row>
    <row r="65" spans="123:125" x14ac:dyDescent="0.15"/>
    <row r="66" spans="123:125" x14ac:dyDescent="0.15"/>
    <row r="67" spans="123:125" x14ac:dyDescent="0.15"/>
    <row r="68" spans="123:125" x14ac:dyDescent="0.15"/>
    <row r="69" spans="123:125" x14ac:dyDescent="0.15">
      <c r="DS69" s="253"/>
      <c r="DT69" s="253"/>
      <c r="DU69" s="253"/>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3"/>
    </row>
    <row r="83" spans="116:125" x14ac:dyDescent="0.15">
      <c r="DM83" s="253"/>
      <c r="DN83" s="253"/>
      <c r="DO83" s="253"/>
      <c r="DP83" s="253"/>
      <c r="DQ83" s="253"/>
      <c r="DR83" s="253"/>
      <c r="DS83" s="253"/>
      <c r="DT83" s="253"/>
      <c r="DU83" s="253"/>
    </row>
    <row r="84" spans="116:125" x14ac:dyDescent="0.15"/>
    <row r="85" spans="116:125" x14ac:dyDescent="0.15"/>
    <row r="86" spans="116:125" x14ac:dyDescent="0.15"/>
    <row r="87" spans="116:125" x14ac:dyDescent="0.15"/>
    <row r="88" spans="116:125" x14ac:dyDescent="0.15">
      <c r="DU88" s="253"/>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3"/>
      <c r="DT94" s="253"/>
      <c r="DU94" s="253"/>
    </row>
    <row r="95" spans="116:125" ht="13.5" customHeight="1" x14ac:dyDescent="0.15">
      <c r="DU95" s="253"/>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3"/>
    </row>
    <row r="102" spans="124:125" ht="13.5" customHeight="1" x14ac:dyDescent="0.15"/>
    <row r="103" spans="124:125" ht="13.5" customHeight="1" x14ac:dyDescent="0.15"/>
    <row r="104" spans="124:125" ht="13.5" customHeight="1" x14ac:dyDescent="0.15">
      <c r="DT104" s="253"/>
      <c r="DU104" s="253"/>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3" t="s">
        <v>548</v>
      </c>
    </row>
    <row r="121" spans="125:125" ht="13.5" hidden="1" customHeight="1" x14ac:dyDescent="0.15">
      <c r="DU121" s="253"/>
    </row>
  </sheetData>
  <sheetProtection algorithmName="SHA-512" hashValue="uoc6/t68mURTTs1GK2qPJPFwx+lLyUFtSYf1gXdByUvpOtS0NWMFYg3jOyRRcTOEBFQPlzGRyTEAZwIgvfnQXA==" saltValue="aa4zwnLHd1NGFfSemI1Cw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W82" zoomScale="80" zoomScaleNormal="80" zoomScaleSheetLayoutView="55" workbookViewId="0"/>
  </sheetViews>
  <sheetFormatPr defaultColWidth="0" defaultRowHeight="13.5" customHeight="1" zeroHeight="1" x14ac:dyDescent="0.15"/>
  <cols>
    <col min="1" max="125" width="2.5" style="254" customWidth="1"/>
    <col min="126" max="142" width="0" style="253" hidden="1" customWidth="1"/>
    <col min="143" max="16384" width="9" style="253" hidden="1"/>
  </cols>
  <sheetData>
    <row r="1" spans="1:125" ht="13.5" customHeight="1" x14ac:dyDescent="0.15">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row>
    <row r="2" spans="1:125" x14ac:dyDescent="0.15">
      <c r="B2" s="253"/>
      <c r="T2" s="253"/>
    </row>
    <row r="3" spans="1:125" x14ac:dyDescent="0.15">
      <c r="C3" s="253"/>
      <c r="D3" s="253"/>
      <c r="E3" s="253"/>
      <c r="F3" s="253"/>
      <c r="G3" s="253"/>
      <c r="H3" s="253"/>
      <c r="I3" s="253"/>
      <c r="J3" s="253"/>
      <c r="K3" s="253"/>
      <c r="L3" s="253"/>
      <c r="M3" s="253"/>
      <c r="N3" s="253"/>
      <c r="O3" s="253"/>
      <c r="P3" s="253"/>
      <c r="Q3" s="253"/>
      <c r="R3" s="253"/>
      <c r="S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c r="CL3" s="253"/>
      <c r="CM3" s="253"/>
      <c r="CN3" s="253"/>
      <c r="CO3" s="253"/>
      <c r="CP3" s="253"/>
      <c r="CQ3" s="253"/>
      <c r="CR3" s="253"/>
      <c r="CS3" s="253"/>
      <c r="CT3" s="253"/>
      <c r="CU3" s="253"/>
      <c r="CV3" s="253"/>
      <c r="CW3" s="253"/>
      <c r="CX3" s="253"/>
      <c r="CY3" s="253"/>
      <c r="CZ3" s="253"/>
      <c r="DA3" s="253"/>
      <c r="DB3" s="253"/>
      <c r="DC3" s="253"/>
      <c r="DD3" s="253"/>
      <c r="DE3" s="253"/>
      <c r="DF3" s="253"/>
      <c r="DG3" s="253"/>
      <c r="DH3" s="253"/>
      <c r="DI3" s="253"/>
      <c r="DJ3" s="253"/>
      <c r="DK3" s="253"/>
      <c r="DL3" s="253"/>
      <c r="DM3" s="253"/>
      <c r="DN3" s="253"/>
      <c r="DO3" s="253"/>
      <c r="DP3" s="253"/>
      <c r="DQ3" s="253"/>
      <c r="DR3" s="253"/>
      <c r="DS3" s="253"/>
      <c r="DT3" s="253"/>
      <c r="DU3" s="253"/>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3"/>
      <c r="G33" s="253"/>
      <c r="I33" s="253"/>
    </row>
    <row r="34" spans="2:125" x14ac:dyDescent="0.15">
      <c r="C34" s="253"/>
      <c r="P34" s="253"/>
      <c r="R34" s="253"/>
      <c r="U34" s="253"/>
    </row>
    <row r="35" spans="2:125" x14ac:dyDescent="0.15">
      <c r="D35" s="253"/>
      <c r="E35" s="253"/>
      <c r="T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253"/>
      <c r="BI35" s="253"/>
      <c r="BJ35" s="253"/>
      <c r="BK35" s="253"/>
      <c r="BL35" s="253"/>
      <c r="BM35" s="253"/>
      <c r="BN35" s="253"/>
      <c r="BO35" s="253"/>
      <c r="BP35" s="253"/>
      <c r="BQ35" s="253"/>
      <c r="BR35" s="253"/>
      <c r="BS35" s="253"/>
      <c r="BT35" s="253"/>
      <c r="BU35" s="253"/>
      <c r="BV35" s="253"/>
      <c r="BW35" s="253"/>
      <c r="BX35" s="253"/>
      <c r="BY35" s="253"/>
      <c r="BZ35" s="253"/>
      <c r="CA35" s="253"/>
      <c r="CB35" s="253"/>
      <c r="CC35" s="253"/>
      <c r="CD35" s="253"/>
      <c r="CE35" s="253"/>
      <c r="CF35" s="253"/>
      <c r="CG35" s="253"/>
      <c r="CH35" s="253"/>
      <c r="CI35" s="253"/>
      <c r="CJ35" s="253"/>
      <c r="CK35" s="253"/>
      <c r="CL35" s="253"/>
      <c r="CM35" s="253"/>
      <c r="CN35" s="253"/>
      <c r="CO35" s="253"/>
      <c r="CP35" s="253"/>
      <c r="CQ35" s="253"/>
      <c r="CR35" s="253"/>
      <c r="CS35" s="253"/>
      <c r="CT35" s="253"/>
      <c r="CU35" s="253"/>
      <c r="CV35" s="253"/>
      <c r="CW35" s="253"/>
      <c r="CX35" s="253"/>
      <c r="CY35" s="253"/>
      <c r="CZ35" s="253"/>
      <c r="DA35" s="253"/>
      <c r="DB35" s="253"/>
      <c r="DC35" s="253"/>
      <c r="DD35" s="253"/>
      <c r="DE35" s="253"/>
      <c r="DF35" s="253"/>
      <c r="DG35" s="253"/>
      <c r="DH35" s="253"/>
      <c r="DI35" s="253"/>
      <c r="DJ35" s="253"/>
      <c r="DK35" s="253"/>
      <c r="DL35" s="253"/>
      <c r="DM35" s="253"/>
      <c r="DN35" s="253"/>
      <c r="DO35" s="253"/>
      <c r="DP35" s="253"/>
      <c r="DQ35" s="253"/>
      <c r="DR35" s="253"/>
      <c r="DS35" s="253"/>
      <c r="DT35" s="253"/>
      <c r="DU35" s="253"/>
    </row>
    <row r="36" spans="2:125" x14ac:dyDescent="0.15">
      <c r="F36" s="253"/>
      <c r="H36" s="253"/>
      <c r="J36" s="253"/>
      <c r="K36" s="253"/>
      <c r="L36" s="253"/>
      <c r="M36" s="253"/>
      <c r="N36" s="253"/>
      <c r="O36" s="253"/>
      <c r="Q36" s="253"/>
      <c r="S36" s="253"/>
      <c r="V36" s="253"/>
    </row>
    <row r="37" spans="2:125" x14ac:dyDescent="0.15"/>
    <row r="38" spans="2:125" x14ac:dyDescent="0.15"/>
    <row r="39" spans="2:125" x14ac:dyDescent="0.15"/>
    <row r="40" spans="2:125" x14ac:dyDescent="0.15">
      <c r="U40" s="253"/>
    </row>
    <row r="41" spans="2:125" x14ac:dyDescent="0.15">
      <c r="R41" s="253"/>
    </row>
    <row r="42" spans="2:125" x14ac:dyDescent="0.15">
      <c r="T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53"/>
      <c r="CA42" s="253"/>
      <c r="CB42" s="253"/>
      <c r="CC42" s="253"/>
      <c r="CD42" s="253"/>
      <c r="CE42" s="253"/>
      <c r="CF42" s="253"/>
      <c r="CG42" s="253"/>
      <c r="CH42" s="253"/>
      <c r="CI42" s="253"/>
      <c r="CJ42" s="253"/>
      <c r="CK42" s="253"/>
      <c r="CL42" s="253"/>
      <c r="CM42" s="253"/>
      <c r="CN42" s="253"/>
      <c r="CO42" s="253"/>
      <c r="CP42" s="253"/>
      <c r="CQ42" s="253"/>
      <c r="CR42" s="253"/>
      <c r="CS42" s="253"/>
      <c r="CT42" s="253"/>
      <c r="CU42" s="253"/>
      <c r="CV42" s="253"/>
      <c r="CW42" s="253"/>
      <c r="CX42" s="253"/>
      <c r="CY42" s="253"/>
      <c r="CZ42" s="253"/>
      <c r="DA42" s="253"/>
      <c r="DB42" s="253"/>
      <c r="DC42" s="253"/>
      <c r="DD42" s="253"/>
      <c r="DE42" s="253"/>
      <c r="DF42" s="253"/>
      <c r="DG42" s="253"/>
      <c r="DH42" s="253"/>
      <c r="DI42" s="253"/>
      <c r="DJ42" s="253"/>
      <c r="DK42" s="253"/>
      <c r="DL42" s="253"/>
      <c r="DM42" s="253"/>
      <c r="DN42" s="253"/>
      <c r="DO42" s="253"/>
      <c r="DP42" s="253"/>
      <c r="DQ42" s="253"/>
      <c r="DR42" s="253"/>
      <c r="DS42" s="253"/>
      <c r="DT42" s="253"/>
      <c r="DU42" s="253"/>
    </row>
    <row r="43" spans="2:125" x14ac:dyDescent="0.15">
      <c r="Q43" s="253"/>
      <c r="S43" s="253"/>
      <c r="V43" s="253"/>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4" t="s">
        <v>549</v>
      </c>
    </row>
  </sheetData>
  <sheetProtection algorithmName="SHA-512" hashValue="kjyDrWmzIfGM+4/HPEjQqZRnnLFXTpvtSUjNd/SAPLWhZKY4G9fKC2rFQQNLppdwOot7iZfVvmMd7bCp0Re7aA==" saltValue="TQf29t1JNQZEKeURFieGo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C30" zoomScale="80" zoomScaleNormal="80" zoomScaleSheetLayoutView="100" workbookViewId="0">
      <selection activeCell="C47" sqref="C47:E47"/>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550</v>
      </c>
      <c r="G46" s="8" t="s">
        <v>551</v>
      </c>
      <c r="H46" s="8" t="s">
        <v>552</v>
      </c>
      <c r="I46" s="8" t="s">
        <v>553</v>
      </c>
      <c r="J46" s="9" t="s">
        <v>554</v>
      </c>
    </row>
    <row r="47" spans="2:10" ht="57.75" customHeight="1" x14ac:dyDescent="0.15">
      <c r="B47" s="10"/>
      <c r="C47" s="1126" t="s">
        <v>3</v>
      </c>
      <c r="D47" s="1126"/>
      <c r="E47" s="1127"/>
      <c r="F47" s="11">
        <v>144.57</v>
      </c>
      <c r="G47" s="12">
        <v>120.57</v>
      </c>
      <c r="H47" s="12">
        <v>73.540000000000006</v>
      </c>
      <c r="I47" s="12">
        <v>102.52</v>
      </c>
      <c r="J47" s="13">
        <v>110.12</v>
      </c>
    </row>
    <row r="48" spans="2:10" ht="57.75" customHeight="1" x14ac:dyDescent="0.15">
      <c r="B48" s="14"/>
      <c r="C48" s="1128" t="s">
        <v>4</v>
      </c>
      <c r="D48" s="1128"/>
      <c r="E48" s="1129"/>
      <c r="F48" s="15">
        <v>18.510000000000002</v>
      </c>
      <c r="G48" s="16">
        <v>18.010000000000002</v>
      </c>
      <c r="H48" s="16">
        <v>19.82</v>
      </c>
      <c r="I48" s="16">
        <v>11.16</v>
      </c>
      <c r="J48" s="17">
        <v>12.1</v>
      </c>
    </row>
    <row r="49" spans="2:10" ht="57.75" customHeight="1" thickBot="1" x14ac:dyDescent="0.2">
      <c r="B49" s="18"/>
      <c r="C49" s="1130" t="s">
        <v>5</v>
      </c>
      <c r="D49" s="1130"/>
      <c r="E49" s="1131"/>
      <c r="F49" s="19" t="s">
        <v>555</v>
      </c>
      <c r="G49" s="20" t="s">
        <v>556</v>
      </c>
      <c r="H49" s="20" t="s">
        <v>557</v>
      </c>
      <c r="I49" s="20">
        <v>14.62</v>
      </c>
      <c r="J49" s="21">
        <v>31.97</v>
      </c>
    </row>
    <row r="50" spans="2:10" x14ac:dyDescent="0.15"/>
  </sheetData>
  <sheetProtection algorithmName="SHA-512" hashValue="DAVjW9i/YtEpnF9NKUwuVF/TENlpn9BHXQn66C+MS7t10UyzVbubl7WwJbA8OycpNCKUvTtNJ8M2fuY9FBvMTw==" saltValue="2p8JbkNJ/cvMFryPsJEEo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 (2)</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伊東 康太</cp:lastModifiedBy>
  <dcterms:created xsi:type="dcterms:W3CDTF">2024-03-14T01:06:14Z</dcterms:created>
  <dcterms:modified xsi:type="dcterms:W3CDTF">2024-03-22T00:16:25Z</dcterms:modified>
  <cp:category/>
</cp:coreProperties>
</file>