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ilesv\18_上下水道事業所\02 庶務班\080_各種調査関係\11_国・県\R6\R070128_【県市町村】公営企業に係る経営比較分析表（R5年度決算）の分析等について（依頼）\02　２回目（県指摘修正）\02　回答\"/>
    </mc:Choice>
  </mc:AlternateContent>
  <xr:revisionPtr revIDLastSave="0" documentId="8_{22132997-E3C1-446D-AE8C-316D8CFF9210}" xr6:coauthVersionLast="47" xr6:coauthVersionMax="47" xr10:uidLastSave="{00000000-0000-0000-0000-000000000000}"/>
  <workbookProtection workbookAlgorithmName="SHA-512" workbookHashValue="1B1Gsosi0ETm6T8frkRrCNeeDsCKkZSkH/tD1df03OotttKwZdx9beOJppSLdfB5kPx5dNjX42SFLcOUc/KPOA==" workbookSaltValue="9Bqoq4p9cYzKoh4cMfTqD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BB10" i="4"/>
  <c r="AT10" i="4"/>
  <c r="AL10" i="4"/>
  <c r="W10" i="4"/>
  <c r="I10" i="4"/>
  <c r="B10" i="4"/>
  <c r="BB8" i="4"/>
  <c r="AT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<sst xmlns="http://schemas.openxmlformats.org/spreadsheetml/2006/main" count="228" uniqueCount="113">
  <si>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</si>
  <si>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</si>
  <si>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</si>
  <si>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</si>
  <si>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</si>
  <si>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</si>
  <si>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</si>
  <si>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</si>
  <si>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</si>
  <si>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</si>
  <si>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</si>
  <si>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</si>
  <si>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</si>
  <si>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</si>
  <si>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</si>
  <si>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</si>
  <si>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</si>
  <si>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</si>
  <si>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</si>
  <si>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</si>
  <si>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</si>
  <si>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</si>
  <si>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</si>
  <si>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</si>
  <si>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</si>
  <si>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</si>
  <si>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</si>
  <si>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</si>
  <si>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</si>
  <si>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</si>
  <si>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</si>
  <si>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</si>
  <si>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</si>
  <si>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</si>
  <si>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</si>
  <si>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</si>
  <si>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</si>
  <si>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</si>
  <si>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</si>
  <si>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</si>
  <si>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</si>
  <si>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</si>
  <si>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</si>
  <si>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</si>
  <si>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</si>
  <si>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</si>
  <si>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</si>
  <si>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</si>
  <si>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</si>
  <si>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</si>
  <si>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</si>
  <si>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</si>
  <si>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</si>
  <si>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</si>
  <si>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</si>
  <si>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</si>
  <si>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</si>
  <si>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</si>
  <si>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</si>
  <si>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</si>
  <si>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</si>
  <si>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</si>
  <si>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</si>
  <si>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</si>
  <si>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</si>
  <si>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</si>
  <si>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</si>
  <si>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</si>
  <si>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</si>
  <si>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</si>
  <si>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</si>
  <si>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</si>
  <si>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</si>
  <si>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</si>
  <si>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</si>
  <si>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</si>
  <si>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</si>
  <si>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</si>
  <si>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</si>
  <si>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</si>
  <si>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</si>
  <si>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</si>
  <si>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</si>
  <si>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</si>
  <si>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</si>
  <si>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</si>
  <si>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</si>
  <si>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</si>
  <si>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</si>
  <si>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</si>
  <si>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</si>
  <si>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</si>
  <si>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</si>
  <si>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</si>
  <si>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</si>
  <si>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</si>
  <si>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</si>
  <si>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</si>
  <si>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</si>
  <si>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</si>
  <si>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</si>
  <si>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</si>
  <si>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</si>
  <si>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</si>
  <si>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</si>
  <si>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</si>
  <si>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</si>
  <si>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</si>
  <si>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</si>
  <si>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</si>
  <si>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有形固定資産減価償却率は、増加傾向にあり管渠等の老朽化が進んでいる。
　管路経年化率及び管路更新率は平均値を下回っている。今後も経営状況に見合った事業を計画的かつ効率的に取り組んでいく。</t>
    <phoneticPr fontId="4"/>
  </si>
  <si>
    <t>　経営の安全性については、継続的に黒字経営となっており、健全な財務状況を維持している。しかし、今後は給水人口の減少や更新等に係る費用の増加等により経営環境が厳しさを増す見込みである。
　持続可能な経営を行うため、更なるコスト削減を図るとともに、効果的で効率的な経営に努めていく。</t>
    <phoneticPr fontId="4"/>
  </si>
  <si>
    <t>　経常収支比率は、毎年100%（基準値）を超え、累積欠損金比率は発生していないため、本町の経営状況は良好である。
　流動比率は、100％を超えているが、平均値は大きく下回っているため、事業計画を見直しつつ、今後の事業の財源となる企業債借入については十分な精査が必要になる。
　料金回収率は、物価高騰支援事業で水道基本料金を減免し、他会計補助金で補填したため、100%を下回っている。今後も人口減少等により給水収益の増加は見込めないため、漏水対策等の有収率向上によるコスト削減に取り組み、現料金体系を崩さず運営を行っていく。
　給水原価は、平均値を上回っている。これは、集落が町内に広く点在し、配水管の使用効率が非常に悪く、維持管理に係る費用が多額であることが要因の一つである。更に、大口需要者が少ないことから水道料金は全国的に見ても高料金である。今後も人口需要に見合った運営を目指していく。
　施設利用率は、平均値を上回り、有収率については、近年の地震で漏水が多発したことが影響し下回っている。今後の取組として、有収率の向上のため漏水調査を重点的に実施していく。</t>
    <rPh sb="145" eb="149">
      <t>ブッカコウトウ</t>
    </rPh>
    <rPh sb="149" eb="153">
      <t>シエンジギョウ</t>
    </rPh>
    <rPh sb="156" eb="160">
      <t>キホンリョウキン</t>
    </rPh>
    <rPh sb="161" eb="163">
      <t>ゲンメン</t>
    </rPh>
    <rPh sb="165" eb="166">
      <t>タ</t>
    </rPh>
    <rPh sb="166" eb="168">
      <t>カイケイ</t>
    </rPh>
    <rPh sb="168" eb="171">
      <t>ホジョキン</t>
    </rPh>
    <rPh sb="172" eb="174">
      <t>ホテン</t>
    </rPh>
    <rPh sb="185" eb="186">
      <t>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</si>
</sst>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c:v>
                </c:pt>
                <c:pt idx="1">
                  <c:v>0.83</c:v>
                </c:pt>
                <c:pt idx="2">
                  <c:v>0.05</c:v>
                </c:pt>
                <c:pt idx="3">
                  <c:v>0.31</c:v>
                </c:pt>
                <c:pt idx="4">
                  <c:v>0.28999999999999998</c:v>
                </c:pt>
              </c:numCache>
            </c:numRef>
          </c:val>
          <c:extLst>
            <c:ext xmlns:c16="http://schemas.microsoft.com/office/drawing/2014/chart" uri="{C3380CC4-5D6E-409C-BE32-E72D297353CC}">
              <c16:uniqueId val="{00000000-2B12-4E3B-AB65-C8E83CF989A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2B12-4E3B-AB65-C8E83CF989A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60.14</c:v>
                </c:pt>
                <c:pt idx="1">
                  <c:v>69.03</c:v>
                </c:pt>
                <c:pt idx="2">
                  <c:v>64.12</c:v>
                </c:pt>
                <c:pt idx="3">
                  <c:v>62.12</c:v>
                </c:pt>
                <c:pt idx="4">
                  <c:v>61.32</c:v>
                </c:pt>
              </c:numCache>
            </c:numRef>
          </c:val>
          <c:extLst>
            <c:ext xmlns:c16="http://schemas.microsoft.com/office/drawing/2014/chart" uri="{C3380CC4-5D6E-409C-BE32-E72D297353CC}">
              <c16:uniqueId val="{00000000-8A29-459F-B6C4-7B43A1F7797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8A29-459F-B6C4-7B43A1F7797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81.430000000000007</c:v>
                </c:pt>
                <c:pt idx="1">
                  <c:v>72.2</c:v>
                </c:pt>
                <c:pt idx="2">
                  <c:v>76.16</c:v>
                </c:pt>
                <c:pt idx="3">
                  <c:v>77.02</c:v>
                </c:pt>
                <c:pt idx="4">
                  <c:v>76.13</c:v>
                </c:pt>
              </c:numCache>
            </c:numRef>
          </c:val>
          <c:extLst>
            <c:ext xmlns:c16="http://schemas.microsoft.com/office/drawing/2014/chart" uri="{C3380CC4-5D6E-409C-BE32-E72D297353CC}">
              <c16:uniqueId val="{00000000-0B83-4FFC-BC78-1D2BE73926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0B83-4FFC-BC78-1D2BE73926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118.15</c:v>
                </c:pt>
                <c:pt idx="1">
                  <c:v>123.44</c:v>
                </c:pt>
                <c:pt idx="2">
                  <c:v>113.62</c:v>
                </c:pt>
                <c:pt idx="3">
                  <c:v>108.54</c:v>
                </c:pt>
                <c:pt idx="4">
                  <c:v>108.2</c:v>
                </c:pt>
              </c:numCache>
            </c:numRef>
          </c:val>
          <c:extLst>
            <c:ext xmlns:c16="http://schemas.microsoft.com/office/drawing/2014/chart" uri="{C3380CC4-5D6E-409C-BE32-E72D297353CC}">
              <c16:uniqueId val="{00000000-A9BF-42F2-992C-C3E8E7CDA0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A9BF-42F2-992C-C3E8E7CDA0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54.12</c:v>
                </c:pt>
                <c:pt idx="1">
                  <c:v>55.06</c:v>
                </c:pt>
                <c:pt idx="2">
                  <c:v>55.95</c:v>
                </c:pt>
                <c:pt idx="3">
                  <c:v>57.12</c:v>
                </c:pt>
                <c:pt idx="4">
                  <c:v>58.57</c:v>
                </c:pt>
              </c:numCache>
            </c:numRef>
          </c:val>
          <c:extLst>
            <c:ext xmlns:c16="http://schemas.microsoft.com/office/drawing/2014/chart" uri="{C3380CC4-5D6E-409C-BE32-E72D297353CC}">
              <c16:uniqueId val="{00000000-7BCD-4762-9189-9D3F2D47A16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7BCD-4762-9189-9D3F2D47A16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4.34</c:v>
                </c:pt>
                <c:pt idx="1">
                  <c:v>4.3099999999999996</c:v>
                </c:pt>
                <c:pt idx="2">
                  <c:v>4.28</c:v>
                </c:pt>
                <c:pt idx="3">
                  <c:v>4.2699999999999996</c:v>
                </c:pt>
                <c:pt idx="4">
                  <c:v>4.25</c:v>
                </c:pt>
              </c:numCache>
            </c:numRef>
          </c:val>
          <c:extLst>
            <c:ext xmlns:c16="http://schemas.microsoft.com/office/drawing/2014/chart" uri="{C3380CC4-5D6E-409C-BE32-E72D297353CC}">
              <c16:uniqueId val="{00000000-75AC-4A22-A0A8-6E781988B57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75AC-4A22-A0A8-6E781988B57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C8-488D-88F3-DD27809374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2EC8-488D-88F3-DD27809374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166.52</c:v>
                </c:pt>
                <c:pt idx="1">
                  <c:v>197.52</c:v>
                </c:pt>
                <c:pt idx="2">
                  <c:v>215.89</c:v>
                </c:pt>
                <c:pt idx="3">
                  <c:v>197</c:v>
                </c:pt>
                <c:pt idx="4">
                  <c:v>236.44</c:v>
                </c:pt>
              </c:numCache>
            </c:numRef>
          </c:val>
          <c:extLst>
            <c:ext xmlns:c16="http://schemas.microsoft.com/office/drawing/2014/chart" uri="{C3380CC4-5D6E-409C-BE32-E72D297353CC}">
              <c16:uniqueId val="{00000000-EC40-4169-A170-1F0B4431144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EC40-4169-A170-1F0B4431144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252.23</c:v>
                </c:pt>
                <c:pt idx="1">
                  <c:v>269.17</c:v>
                </c:pt>
                <c:pt idx="2">
                  <c:v>254.21</c:v>
                </c:pt>
                <c:pt idx="3">
                  <c:v>230.06</c:v>
                </c:pt>
                <c:pt idx="4">
                  <c:v>252.86</c:v>
                </c:pt>
              </c:numCache>
            </c:numRef>
          </c:val>
          <c:extLst>
            <c:ext xmlns:c16="http://schemas.microsoft.com/office/drawing/2014/chart" uri="{C3380CC4-5D6E-409C-BE32-E72D297353CC}">
              <c16:uniqueId val="{00000000-4DE5-4FDB-A33E-6B7F3492FDD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4DE5-4FDB-A33E-6B7F3492FDD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108.2</c:v>
                </c:pt>
                <c:pt idx="1">
                  <c:v>102.89</c:v>
                </c:pt>
                <c:pt idx="2">
                  <c:v>103.11</c:v>
                </c:pt>
                <c:pt idx="3">
                  <c:v>105.69</c:v>
                </c:pt>
                <c:pt idx="4">
                  <c:v>92.76</c:v>
                </c:pt>
              </c:numCache>
            </c:numRef>
          </c:val>
          <c:extLst>
            <c:ext xmlns:c16="http://schemas.microsoft.com/office/drawing/2014/chart" uri="{C3380CC4-5D6E-409C-BE32-E72D297353CC}">
              <c16:uniqueId val="{00000000-D610-4198-AC10-68C81FCE57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D610-4198-AC10-68C81FCE57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254.02</c:v>
                </c:pt>
                <c:pt idx="1">
                  <c:v>237.84</c:v>
                </c:pt>
                <c:pt idx="2">
                  <c:v>249.69</c:v>
                </c:pt>
                <c:pt idx="3">
                  <c:v>258.24</c:v>
                </c:pt>
                <c:pt idx="4">
                  <c:v>266.2</c:v>
                </c:pt>
              </c:numCache>
            </c:numRef>
          </c:val>
          <c:extLst>
            <c:ext xmlns:c16="http://schemas.microsoft.com/office/drawing/2014/chart" uri="{C3380CC4-5D6E-409C-BE32-E72D297353CC}">
              <c16:uniqueId val="{00000000-31D5-453D-9C9B-8281CCCA509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31D5-453D-9C9B-8281CCCA509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山元町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11562</v>
      </c>
      <c r="AM8" s="44"/>
      <c r="AN8" s="44"/>
      <c r="AO8" s="44"/>
      <c r="AP8" s="44"/>
      <c r="AQ8" s="44"/>
      <c r="AR8" s="44"/>
      <c r="AS8" s="44"/>
      <c r="AT8" s="45">
        <f>データ!$S$6</f>
        <v>64.58</v>
      </c>
      <c r="AU8" s="46"/>
      <c r="AV8" s="46"/>
      <c r="AW8" s="46"/>
      <c r="AX8" s="46"/>
      <c r="AY8" s="46"/>
      <c r="AZ8" s="46"/>
      <c r="BA8" s="46"/>
      <c r="BB8" s="47">
        <f>データ!$T$6</f>
        <v>179.03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71.709999999999994</v>
      </c>
      <c r="J10" s="46"/>
      <c r="K10" s="46"/>
      <c r="L10" s="46"/>
      <c r="M10" s="46"/>
      <c r="N10" s="46"/>
      <c r="O10" s="80"/>
      <c r="P10" s="47">
        <f>データ!$P$6</f>
        <v>99.19</v>
      </c>
      <c r="Q10" s="47"/>
      <c r="R10" s="47"/>
      <c r="S10" s="47"/>
      <c r="T10" s="47"/>
      <c r="U10" s="47"/>
      <c r="V10" s="47"/>
      <c r="W10" s="44">
        <f>データ!$Q$6</f>
        <v>5445</v>
      </c>
      <c r="X10" s="44"/>
      <c r="Y10" s="44"/>
      <c r="Z10" s="44"/>
      <c r="AA10" s="44"/>
      <c r="AB10" s="44"/>
      <c r="AC10" s="44"/>
      <c r="AD10" s="2"/>
      <c r="AE10" s="2"/>
      <c r="AF10" s="2"/>
      <c r="AG10" s="2"/>
      <c r="AH10" s="2"/>
      <c r="AI10" s="2"/>
      <c r="AJ10" s="2"/>
      <c r="AK10" s="2"/>
      <c r="AL10" s="44">
        <f>データ!$U$6</f>
        <v>11423</v>
      </c>
      <c r="AM10" s="44"/>
      <c r="AN10" s="44"/>
      <c r="AO10" s="44"/>
      <c r="AP10" s="44"/>
      <c r="AQ10" s="44"/>
      <c r="AR10" s="44"/>
      <c r="AS10" s="44"/>
      <c r="AT10" s="45">
        <f>データ!$V$6</f>
        <v>64.58</v>
      </c>
      <c r="AU10" s="46"/>
      <c r="AV10" s="46"/>
      <c r="AW10" s="46"/>
      <c r="AX10" s="46"/>
      <c r="AY10" s="46"/>
      <c r="AZ10" s="46"/>
      <c r="BA10" s="46"/>
      <c r="BB10" s="47">
        <f>データ!$W$6</f>
        <v>176.88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cnYmCN/3MZn/mJyr9o93FwjvE9AgRIR5RDzxnOAyVzFnisCeMuKoazhznVUIEo5Eityquj2Pw4QaxjCitBHEA==" saltValue="HYgo4l05IukQ2YgjdqTy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43621</v>
      </c>
      <c r="D6" s="20">
        <f t="shared" si="3"/>
        <v>46</v>
      </c>
      <c r="E6" s="20">
        <f t="shared" si="3"/>
        <v>1</v>
      </c>
      <c r="F6" s="20">
        <f t="shared" si="3"/>
        <v>0</v>
      </c>
      <c r="G6" s="20">
        <f t="shared" si="3"/>
        <v>1</v>
      </c>
      <c r="H6" s="20" t="str">
        <f t="shared" si="3"/>
        <v>宮城県　山元町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71.709999999999994</v>
      </c>
      <c r="P6" s="21">
        <f t="shared" si="3"/>
        <v>99.19</v>
      </c>
      <c r="Q6" s="21">
        <f t="shared" si="3"/>
        <v>5445</v>
      </c>
      <c r="R6" s="21">
        <f t="shared" si="3"/>
        <v>11562</v>
      </c>
      <c r="S6" s="21">
        <f t="shared" si="3"/>
        <v>64.58</v>
      </c>
      <c r="T6" s="21">
        <f t="shared" si="3"/>
        <v>179.03</v>
      </c>
      <c r="U6" s="21">
        <f t="shared" si="3"/>
        <v>11423</v>
      </c>
      <c r="V6" s="21">
        <f t="shared" si="3"/>
        <v>64.58</v>
      </c>
      <c r="W6" s="21">
        <f t="shared" si="3"/>
        <v>176.88</v>
      </c>
      <c r="X6" s="22">
        <f>IF(X7="",NA(),X7)</f>
        <v>118.15</v>
      </c>
      <c r="Y6" s="22">
        <f t="shared" ref="Y6:AG6" si="4">IF(Y7="",NA(),Y7)</f>
        <v>123.44</v>
      </c>
      <c r="Z6" s="22">
        <f t="shared" si="4"/>
        <v>113.62</v>
      </c>
      <c r="AA6" s="22">
        <f t="shared" si="4"/>
        <v>108.54</v>
      </c>
      <c r="AB6" s="22">
        <f t="shared" si="4"/>
        <v>108.2</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166.52</v>
      </c>
      <c r="AU6" s="22">
        <f t="shared" ref="AU6:BC6" si="6">IF(AU7="",NA(),AU7)</f>
        <v>197.52</v>
      </c>
      <c r="AV6" s="22">
        <f t="shared" si="6"/>
        <v>215.89</v>
      </c>
      <c r="AW6" s="22">
        <f t="shared" si="6"/>
        <v>197</v>
      </c>
      <c r="AX6" s="22">
        <f t="shared" si="6"/>
        <v>236.44</v>
      </c>
      <c r="AY6" s="22">
        <f t="shared" si="6"/>
        <v>362.93</v>
      </c>
      <c r="AZ6" s="22">
        <f t="shared" si="6"/>
        <v>371.81</v>
      </c>
      <c r="BA6" s="22">
        <f t="shared" si="6"/>
        <v>384.23</v>
      </c>
      <c r="BB6" s="22">
        <f t="shared" si="6"/>
        <v>364.3</v>
      </c>
      <c r="BC6" s="22">
        <f t="shared" si="6"/>
        <v>378.87</v>
      </c>
      <c r="BD6" s="21" t="str">
        <f>IF(BD7="","",IF(BD7="-","【-】","【"&amp;SUBSTITUTE(TEXT(BD7,"#,##0.00"),"-","△")&amp;"】"))</f>
        <v>【243.36】</v>
      </c>
      <c r="BE6" s="22">
        <f>IF(BE7="",NA(),BE7)</f>
        <v>252.23</v>
      </c>
      <c r="BF6" s="22">
        <f t="shared" ref="BF6:BN6" si="7">IF(BF7="",NA(),BF7)</f>
        <v>269.17</v>
      </c>
      <c r="BG6" s="22">
        <f t="shared" si="7"/>
        <v>254.21</v>
      </c>
      <c r="BH6" s="22">
        <f t="shared" si="7"/>
        <v>230.06</v>
      </c>
      <c r="BI6" s="22">
        <f t="shared" si="7"/>
        <v>252.86</v>
      </c>
      <c r="BJ6" s="22">
        <f t="shared" si="7"/>
        <v>439.05</v>
      </c>
      <c r="BK6" s="22">
        <f t="shared" si="7"/>
        <v>465.85</v>
      </c>
      <c r="BL6" s="22">
        <f t="shared" si="7"/>
        <v>439.43</v>
      </c>
      <c r="BM6" s="22">
        <f t="shared" si="7"/>
        <v>438.41</v>
      </c>
      <c r="BN6" s="22">
        <f t="shared" si="7"/>
        <v>430.23</v>
      </c>
      <c r="BO6" s="21" t="str">
        <f>IF(BO7="","",IF(BO7="-","【-】","【"&amp;SUBSTITUTE(TEXT(BO7,"#,##0.00"),"-","△")&amp;"】"))</f>
        <v>【265.93】</v>
      </c>
      <c r="BP6" s="22">
        <f>IF(BP7="",NA(),BP7)</f>
        <v>108.2</v>
      </c>
      <c r="BQ6" s="22">
        <f t="shared" ref="BQ6:BY6" si="8">IF(BQ7="",NA(),BQ7)</f>
        <v>102.89</v>
      </c>
      <c r="BR6" s="22">
        <f t="shared" si="8"/>
        <v>103.11</v>
      </c>
      <c r="BS6" s="22">
        <f t="shared" si="8"/>
        <v>105.69</v>
      </c>
      <c r="BT6" s="22">
        <f t="shared" si="8"/>
        <v>92.76</v>
      </c>
      <c r="BU6" s="22">
        <f t="shared" si="8"/>
        <v>95.26</v>
      </c>
      <c r="BV6" s="22">
        <f t="shared" si="8"/>
        <v>92.39</v>
      </c>
      <c r="BW6" s="22">
        <f t="shared" si="8"/>
        <v>94.41</v>
      </c>
      <c r="BX6" s="22">
        <f t="shared" si="8"/>
        <v>90.96</v>
      </c>
      <c r="BY6" s="22">
        <f t="shared" si="8"/>
        <v>90.66</v>
      </c>
      <c r="BZ6" s="21" t="str">
        <f>IF(BZ7="","",IF(BZ7="-","【-】","【"&amp;SUBSTITUTE(TEXT(BZ7,"#,##0.00"),"-","△")&amp;"】"))</f>
        <v>【97.82】</v>
      </c>
      <c r="CA6" s="22">
        <f>IF(CA7="",NA(),CA7)</f>
        <v>254.02</v>
      </c>
      <c r="CB6" s="22">
        <f t="shared" ref="CB6:CJ6" si="9">IF(CB7="",NA(),CB7)</f>
        <v>237.84</v>
      </c>
      <c r="CC6" s="22">
        <f t="shared" si="9"/>
        <v>249.69</v>
      </c>
      <c r="CD6" s="22">
        <f t="shared" si="9"/>
        <v>258.24</v>
      </c>
      <c r="CE6" s="22">
        <f t="shared" si="9"/>
        <v>266.2</v>
      </c>
      <c r="CF6" s="22">
        <f t="shared" si="9"/>
        <v>192.82</v>
      </c>
      <c r="CG6" s="22">
        <f t="shared" si="9"/>
        <v>192.98</v>
      </c>
      <c r="CH6" s="22">
        <f t="shared" si="9"/>
        <v>192.13</v>
      </c>
      <c r="CI6" s="22">
        <f t="shared" si="9"/>
        <v>197.04</v>
      </c>
      <c r="CJ6" s="22">
        <f t="shared" si="9"/>
        <v>199.33</v>
      </c>
      <c r="CK6" s="21" t="str">
        <f>IF(CK7="","",IF(CK7="-","【-】","【"&amp;SUBSTITUTE(TEXT(CK7,"#,##0.00"),"-","△")&amp;"】"))</f>
        <v>【177.56】</v>
      </c>
      <c r="CL6" s="22">
        <f>IF(CL7="",NA(),CL7)</f>
        <v>60.14</v>
      </c>
      <c r="CM6" s="22">
        <f t="shared" ref="CM6:CU6" si="10">IF(CM7="",NA(),CM7)</f>
        <v>69.03</v>
      </c>
      <c r="CN6" s="22">
        <f t="shared" si="10"/>
        <v>64.12</v>
      </c>
      <c r="CO6" s="22">
        <f t="shared" si="10"/>
        <v>62.12</v>
      </c>
      <c r="CP6" s="22">
        <f t="shared" si="10"/>
        <v>61.32</v>
      </c>
      <c r="CQ6" s="22">
        <f t="shared" si="10"/>
        <v>54.05</v>
      </c>
      <c r="CR6" s="22">
        <f t="shared" si="10"/>
        <v>54.43</v>
      </c>
      <c r="CS6" s="22">
        <f t="shared" si="10"/>
        <v>53.87</v>
      </c>
      <c r="CT6" s="22">
        <f t="shared" si="10"/>
        <v>54.49</v>
      </c>
      <c r="CU6" s="22">
        <f t="shared" si="10"/>
        <v>54.8</v>
      </c>
      <c r="CV6" s="21" t="str">
        <f>IF(CV7="","",IF(CV7="-","【-】","【"&amp;SUBSTITUTE(TEXT(CV7,"#,##0.00"),"-","△")&amp;"】"))</f>
        <v>【59.81】</v>
      </c>
      <c r="CW6" s="22">
        <f>IF(CW7="",NA(),CW7)</f>
        <v>81.430000000000007</v>
      </c>
      <c r="CX6" s="22">
        <f t="shared" ref="CX6:DF6" si="11">IF(CX7="",NA(),CX7)</f>
        <v>72.2</v>
      </c>
      <c r="CY6" s="22">
        <f t="shared" si="11"/>
        <v>76.16</v>
      </c>
      <c r="CZ6" s="22">
        <f t="shared" si="11"/>
        <v>77.02</v>
      </c>
      <c r="DA6" s="22">
        <f t="shared" si="11"/>
        <v>76.13</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54.12</v>
      </c>
      <c r="DI6" s="22">
        <f t="shared" ref="DI6:DQ6" si="12">IF(DI7="",NA(),DI7)</f>
        <v>55.06</v>
      </c>
      <c r="DJ6" s="22">
        <f t="shared" si="12"/>
        <v>55.95</v>
      </c>
      <c r="DK6" s="22">
        <f t="shared" si="12"/>
        <v>57.12</v>
      </c>
      <c r="DL6" s="22">
        <f t="shared" si="12"/>
        <v>58.57</v>
      </c>
      <c r="DM6" s="22">
        <f t="shared" si="12"/>
        <v>49.12</v>
      </c>
      <c r="DN6" s="22">
        <f t="shared" si="12"/>
        <v>49.39</v>
      </c>
      <c r="DO6" s="22">
        <f t="shared" si="12"/>
        <v>50.75</v>
      </c>
      <c r="DP6" s="22">
        <f t="shared" si="12"/>
        <v>51.72</v>
      </c>
      <c r="DQ6" s="22">
        <f t="shared" si="12"/>
        <v>52.27</v>
      </c>
      <c r="DR6" s="21" t="str">
        <f>IF(DR7="","",IF(DR7="-","【-】","【"&amp;SUBSTITUTE(TEXT(DR7,"#,##0.00"),"-","△")&amp;"】"))</f>
        <v>【52.02】</v>
      </c>
      <c r="DS6" s="22">
        <f>IF(DS7="",NA(),DS7)</f>
        <v>4.34</v>
      </c>
      <c r="DT6" s="22">
        <f t="shared" ref="DT6:EB6" si="13">IF(DT7="",NA(),DT7)</f>
        <v>4.3099999999999996</v>
      </c>
      <c r="DU6" s="22">
        <f t="shared" si="13"/>
        <v>4.28</v>
      </c>
      <c r="DV6" s="22">
        <f t="shared" si="13"/>
        <v>4.2699999999999996</v>
      </c>
      <c r="DW6" s="22">
        <f t="shared" si="13"/>
        <v>4.25</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0.3</v>
      </c>
      <c r="EE6" s="22">
        <f t="shared" ref="EE6:EM6" si="14">IF(EE7="",NA(),EE7)</f>
        <v>0.83</v>
      </c>
      <c r="EF6" s="22">
        <f t="shared" si="14"/>
        <v>0.05</v>
      </c>
      <c r="EG6" s="22">
        <f t="shared" si="14"/>
        <v>0.31</v>
      </c>
      <c r="EH6" s="22">
        <f t="shared" si="14"/>
        <v>0.28999999999999998</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43621</v>
      </c>
      <c r="D7" s="24">
        <v>46</v>
      </c>
      <c r="E7" s="24">
        <v>1</v>
      </c>
      <c r="F7" s="24">
        <v>0</v>
      </c>
      <c r="G7" s="24">
        <v>1</v>
      </c>
      <c r="H7" s="24" t="s">
        <v>93</v>
      </c>
      <c r="I7" s="24" t="s">
        <v>94</v>
      </c>
      <c r="J7" s="24" t="s">
        <v>95</v>
      </c>
      <c r="K7" s="24" t="s">
        <v>96</v>
      </c>
      <c r="L7" s="24" t="s">
        <v>97</v>
      </c>
      <c r="M7" s="24" t="s">
        <v>98</v>
      </c>
      <c r="N7" s="25" t="s">
        <v>99</v>
      </c>
      <c r="O7" s="25">
        <v>71.709999999999994</v>
      </c>
      <c r="P7" s="25">
        <v>99.19</v>
      </c>
      <c r="Q7" s="25">
        <v>5445</v>
      </c>
      <c r="R7" s="25">
        <v>11562</v>
      </c>
      <c r="S7" s="25">
        <v>64.58</v>
      </c>
      <c r="T7" s="25">
        <v>179.03</v>
      </c>
      <c r="U7" s="25">
        <v>11423</v>
      </c>
      <c r="V7" s="25">
        <v>64.58</v>
      </c>
      <c r="W7" s="25">
        <v>176.88</v>
      </c>
      <c r="X7" s="25">
        <v>118.15</v>
      </c>
      <c r="Y7" s="25">
        <v>123.44</v>
      </c>
      <c r="Z7" s="25">
        <v>113.62</v>
      </c>
      <c r="AA7" s="25">
        <v>108.54</v>
      </c>
      <c r="AB7" s="25">
        <v>108.2</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166.52</v>
      </c>
      <c r="AU7" s="25">
        <v>197.52</v>
      </c>
      <c r="AV7" s="25">
        <v>215.89</v>
      </c>
      <c r="AW7" s="25">
        <v>197</v>
      </c>
      <c r="AX7" s="25">
        <v>236.44</v>
      </c>
      <c r="AY7" s="25">
        <v>362.93</v>
      </c>
      <c r="AZ7" s="25">
        <v>371.81</v>
      </c>
      <c r="BA7" s="25">
        <v>384.23</v>
      </c>
      <c r="BB7" s="25">
        <v>364.3</v>
      </c>
      <c r="BC7" s="25">
        <v>378.87</v>
      </c>
      <c r="BD7" s="25">
        <v>243.36</v>
      </c>
      <c r="BE7" s="25">
        <v>252.23</v>
      </c>
      <c r="BF7" s="25">
        <v>269.17</v>
      </c>
      <c r="BG7" s="25">
        <v>254.21</v>
      </c>
      <c r="BH7" s="25">
        <v>230.06</v>
      </c>
      <c r="BI7" s="25">
        <v>252.86</v>
      </c>
      <c r="BJ7" s="25">
        <v>439.05</v>
      </c>
      <c r="BK7" s="25">
        <v>465.85</v>
      </c>
      <c r="BL7" s="25">
        <v>439.43</v>
      </c>
      <c r="BM7" s="25">
        <v>438.41</v>
      </c>
      <c r="BN7" s="25">
        <v>430.23</v>
      </c>
      <c r="BO7" s="25">
        <v>265.93</v>
      </c>
      <c r="BP7" s="25">
        <v>108.2</v>
      </c>
      <c r="BQ7" s="25">
        <v>102.89</v>
      </c>
      <c r="BR7" s="25">
        <v>103.11</v>
      </c>
      <c r="BS7" s="25">
        <v>105.69</v>
      </c>
      <c r="BT7" s="25">
        <v>92.76</v>
      </c>
      <c r="BU7" s="25">
        <v>95.26</v>
      </c>
      <c r="BV7" s="25">
        <v>92.39</v>
      </c>
      <c r="BW7" s="25">
        <v>94.41</v>
      </c>
      <c r="BX7" s="25">
        <v>90.96</v>
      </c>
      <c r="BY7" s="25">
        <v>90.66</v>
      </c>
      <c r="BZ7" s="25">
        <v>97.82</v>
      </c>
      <c r="CA7" s="25">
        <v>254.02</v>
      </c>
      <c r="CB7" s="25">
        <v>237.84</v>
      </c>
      <c r="CC7" s="25">
        <v>249.69</v>
      </c>
      <c r="CD7" s="25">
        <v>258.24</v>
      </c>
      <c r="CE7" s="25">
        <v>266.2</v>
      </c>
      <c r="CF7" s="25">
        <v>192.82</v>
      </c>
      <c r="CG7" s="25">
        <v>192.98</v>
      </c>
      <c r="CH7" s="25">
        <v>192.13</v>
      </c>
      <c r="CI7" s="25">
        <v>197.04</v>
      </c>
      <c r="CJ7" s="25">
        <v>199.33</v>
      </c>
      <c r="CK7" s="25">
        <v>177.56</v>
      </c>
      <c r="CL7" s="25">
        <v>60.14</v>
      </c>
      <c r="CM7" s="25">
        <v>69.03</v>
      </c>
      <c r="CN7" s="25">
        <v>64.12</v>
      </c>
      <c r="CO7" s="25">
        <v>62.12</v>
      </c>
      <c r="CP7" s="25">
        <v>61.32</v>
      </c>
      <c r="CQ7" s="25">
        <v>54.05</v>
      </c>
      <c r="CR7" s="25">
        <v>54.43</v>
      </c>
      <c r="CS7" s="25">
        <v>53.87</v>
      </c>
      <c r="CT7" s="25">
        <v>54.49</v>
      </c>
      <c r="CU7" s="25">
        <v>54.8</v>
      </c>
      <c r="CV7" s="25">
        <v>59.81</v>
      </c>
      <c r="CW7" s="25">
        <v>81.430000000000007</v>
      </c>
      <c r="CX7" s="25">
        <v>72.2</v>
      </c>
      <c r="CY7" s="25">
        <v>76.16</v>
      </c>
      <c r="CZ7" s="25">
        <v>77.02</v>
      </c>
      <c r="DA7" s="25">
        <v>76.13</v>
      </c>
      <c r="DB7" s="25">
        <v>80.510000000000005</v>
      </c>
      <c r="DC7" s="25">
        <v>79.44</v>
      </c>
      <c r="DD7" s="25">
        <v>79.489999999999995</v>
      </c>
      <c r="DE7" s="25">
        <v>78.8</v>
      </c>
      <c r="DF7" s="25">
        <v>77.98</v>
      </c>
      <c r="DG7" s="25">
        <v>89.42</v>
      </c>
      <c r="DH7" s="25">
        <v>54.12</v>
      </c>
      <c r="DI7" s="25">
        <v>55.06</v>
      </c>
      <c r="DJ7" s="25">
        <v>55.95</v>
      </c>
      <c r="DK7" s="25">
        <v>57.12</v>
      </c>
      <c r="DL7" s="25">
        <v>58.57</v>
      </c>
      <c r="DM7" s="25">
        <v>49.12</v>
      </c>
      <c r="DN7" s="25">
        <v>49.39</v>
      </c>
      <c r="DO7" s="25">
        <v>50.75</v>
      </c>
      <c r="DP7" s="25">
        <v>51.72</v>
      </c>
      <c r="DQ7" s="25">
        <v>52.27</v>
      </c>
      <c r="DR7" s="25">
        <v>52.02</v>
      </c>
      <c r="DS7" s="25">
        <v>4.34</v>
      </c>
      <c r="DT7" s="25">
        <v>4.3099999999999996</v>
      </c>
      <c r="DU7" s="25">
        <v>4.28</v>
      </c>
      <c r="DV7" s="25">
        <v>4.2699999999999996</v>
      </c>
      <c r="DW7" s="25">
        <v>4.25</v>
      </c>
      <c r="DX7" s="25">
        <v>16.760000000000002</v>
      </c>
      <c r="DY7" s="25">
        <v>18.57</v>
      </c>
      <c r="DZ7" s="25">
        <v>21.14</v>
      </c>
      <c r="EA7" s="25">
        <v>22.12</v>
      </c>
      <c r="EB7" s="25">
        <v>25.67</v>
      </c>
      <c r="EC7" s="25">
        <v>25.37</v>
      </c>
      <c r="ED7" s="25">
        <v>0.3</v>
      </c>
      <c r="EE7" s="25">
        <v>0.83</v>
      </c>
      <c r="EF7" s="25">
        <v>0.05</v>
      </c>
      <c r="EG7" s="25">
        <v>0.31</v>
      </c>
      <c r="EH7" s="25">
        <v>0.28999999999999998</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真琴</cp:lastModifiedBy>
  <cp:lastPrinted>2025-02-03T02:15:54Z</cp:lastPrinted>
  <dcterms:created xsi:type="dcterms:W3CDTF">2025-01-24T06:44:34Z</dcterms:created>
  <dcterms:modified xsi:type="dcterms:W3CDTF">2025-02-21T06:54:28Z</dcterms:modified>
  <cp:category/>
</cp:coreProperties>
</file>