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filesv\03_企画財政課\【財政班】\財政状況資料集\【財政状況資料集】_043621_山元町_2023\★HP公表用★\"/>
    </mc:Choice>
  </mc:AlternateContent>
  <xr:revisionPtr revIDLastSave="0" documentId="13_ncr:1_{78C05F09-2728-497D-B65C-C12638820481}"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CO34" i="10" l="1"/>
</calcChain>
</file>

<file path=xl/sharedStrings.xml><?xml version="1.0" encoding="utf-8"?>
<sst xmlns="http://schemas.openxmlformats.org/spreadsheetml/2006/main" count="1102" uniqueCount="559">
  <si>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</si>
  <si>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</si>
  <si>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</si>
  <si>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</si>
  <si>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</si>
  <si>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</si>
  <si>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</si>
  <si>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</si>
  <si>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</si>
  <si>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</si>
  <si>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</si>
  <si>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</si>
  <si>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</si>
  <si>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</si>
  <si>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</si>
  <si>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</si>
  <si>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</si>
  <si>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</si>
  <si>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</si>
  <si>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</si>
  <si>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</si>
  <si>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</si>
  <si>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</si>
  <si>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</si>
  <si>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</si>
  <si>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</si>
  <si>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</si>
  <si>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</si>
  <si>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</si>
  <si>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</si>
  <si>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</si>
  <si>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</si>
  <si>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</si>
  <si>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</si>
  <si>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</si>
  <si>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</si>
  <si>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</si>
  <si>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</si>
  <si>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</si>
  <si>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</si>
  <si>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</si>
  <si>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</si>
  <si>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</si>
  <si>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</si>
  <si>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</si>
  <si>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</si>
  <si>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</si>
  <si>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</si>
  <si>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</si>
  <si>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</si>
  <si>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</si>
  <si>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</si>
  <si>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</si>
  <si>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</si>
  <si>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</si>
  <si>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</si>
  <si>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</si>
  <si>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</si>
  <si>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</si>
  <si>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</si>
  <si>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</si>
  <si>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</si>
  <si>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</si>
  <si>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</si>
  <si>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</si>
  <si>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</si>
  <si>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</si>
  <si>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</si>
  <si>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</si>
  <si>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</si>
  <si>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</si>
  <si>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</si>
  <si>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</si>
  <si>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</si>
  <si>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</si>
  <si>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</si>
  <si>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</si>
  <si>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</si>
  <si>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</si>
  <si>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</si>
  <si>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</si>
  <si>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</si>
  <si>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</si>
  <si>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</si>
  <si>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</si>
  <si>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</si>
  <si>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</si>
  <si>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</si>
  <si>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</si>
  <si>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</si>
  <si>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</si>
  <si>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</si>
  <si>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</si>
  <si>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</si>
  <si>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山元町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</si>
  <si>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</si>
  <si>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</si>
  <si>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</si>
  <si>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</si>
  <si>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</si>
  <si>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</si>
  <si>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</si>
  <si>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</si>
  <si>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</si>
  <si>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</si>
  <si>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</si>
  <si>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</si>
  <si>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</si>
  <si>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</si>
  <si>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</si>
  <si>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</si>
  <si>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</si>
  <si>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</si>
  <si>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</si>
  <si>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</si>
  <si>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</si>
  <si>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</si>
  <si>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</si>
  <si>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</si>
  <si>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</si>
  <si>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</si>
  <si>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</si>
  <si>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</si>
  <si>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</si>
  <si>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</si>
  <si>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</si>
  <si>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</si>
  <si>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</si>
  <si>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</si>
  <si>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</si>
  <si>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</si>
  <si>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</si>
  <si>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</si>
  <si>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</si>
  <si>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</si>
  <si>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</si>
  <si>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</si>
  <si>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</si>
  <si>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</si>
  <si>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</si>
  <si>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</si>
  <si>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</si>
  <si>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</si>
  <si>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</si>
  <si>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</si>
  <si>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</si>
  <si>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</si>
  <si>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</si>
  <si>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</si>
  <si>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</si>
  <si>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</si>
  <si>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</si>
  <si>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</si>
  <si>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</si>
  <si>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</si>
  <si>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</si>
  <si>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</si>
  <si>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</si>
  <si>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</si>
  <si>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</si>
  <si>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</si>
  <si>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</si>
  <si>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</si>
  <si>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</si>
  <si>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</si>
  <si>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</si>
  <si>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</si>
  <si>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</si>
  <si>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</si>
  <si>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</si>
  <si>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</si>
  <si>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</si>
  <si>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</si>
  <si>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</si>
  <si>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</si>
  <si>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</si>
  <si>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</si>
  <si>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</si>
  <si>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</si>
  <si>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</si>
  <si>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</si>
  <si>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</si>
  <si>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</si>
  <si>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</si>
  <si>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</si>
  <si>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</si>
  <si>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</si>
  <si>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</si>
  <si>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</si>
  <si>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</si>
  <si>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</si>
  <si>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</si>
  <si>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</si>
  <si>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</si>
  <si>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</si>
  <si>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</si>
  <si>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</si>
  <si>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</si>
  <si>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</si>
  <si>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</si>
  <si>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</si>
  <si>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</si>
  <si>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</si>
  <si>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宮城県山元町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</si>
  <si>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</si>
  <si>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</si>
  <si>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</si>
  <si>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</si>
  <si>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</si>
  <si>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</si>
  <si>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</si>
  <si>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</si>
  <si>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</si>
  <si>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</si>
  <si>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</si>
  <si>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</si>
  <si>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</si>
  <si>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</si>
  <si>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</si>
  <si>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</si>
  <si>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</si>
  <si>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</si>
  <si>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</si>
  <si>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</si>
  <si>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</si>
  <si>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</si>
  <si>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</si>
  <si>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</si>
  <si>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</si>
  <si>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</si>
  <si>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</si>
  <si>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</si>
  <si>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</si>
  <si>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</si>
  <si>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</si>
  <si>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</si>
  <si>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</si>
  <si>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</si>
  <si>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</si>
  <si>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</si>
  <si>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</si>
  <si>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</si>
  <si>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</si>
  <si>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</si>
  <si>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</si>
  <si>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</si>
  <si>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</si>
  <si>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</si>
  <si>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</si>
  <si>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</si>
  <si>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</si>
  <si>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</si>
  <si>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</si>
  <si>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</si>
  <si>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</si>
  <si>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</si>
  <si>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</si>
  <si>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</si>
  <si>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</si>
  <si>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</si>
  <si>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</si>
  <si>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</si>
  <si>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</si>
  <si>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</si>
  <si>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</si>
  <si>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</si>
  <si>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</si>
  <si>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</si>
  <si>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</si>
  <si>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</si>
  <si>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</si>
  <si>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</si>
  <si>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</si>
  <si>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</si>
  <si>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</si>
  <si>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</si>
  <si>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</si>
  <si>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</si>
  <si>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</si>
  <si>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</si>
  <si>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</si>
  <si>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</si>
  <si>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</si>
  <si>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</si>
  <si>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</si>
  <si>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</si>
  <si>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</si>
  <si>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</si>
  <si>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</si>
  <si>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</si>
  <si>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</si>
  <si>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</si>
  <si>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</si>
  <si>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</si>
  <si>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</si>
  <si>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</si>
  <si>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</si>
  <si>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</si>
  <si>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</si>
  <si>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</si>
  <si>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</si>
  <si>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</si>
  <si>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</si>
  <si>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</si>
  <si>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</si>
  <si>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</si>
  <si>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</si>
  <si>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</si>
  <si>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</si>
  <si>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</si>
  <si>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</si>
  <si>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</si>
  <si>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</si>
  <si>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</si>
  <si>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</si>
  <si>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</si>
  <si>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</si>
  <si>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</si>
  <si>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</si>
  <si>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</si>
  <si>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</si>
  <si>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</si>
  <si>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</si>
  <si>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</si>
  <si>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</si>
  <si>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</si>
  <si>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</si>
  <si>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</si>
  <si>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</si>
  <si>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</si>
  <si>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</si>
  <si>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</si>
  <si>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</si>
  <si>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</si>
  <si>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</si>
  <si>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</si>
  <si>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</si>
  <si>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</si>
  <si>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</si>
  <si>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</si>
  <si>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</si>
  <si>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</si>
  <si>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</si>
  <si>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</si>
  <si>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</si>
  <si>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</si>
  <si>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</si>
  <si>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</si>
  <si>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</si>
  <si>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</si>
  <si>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</si>
  <si>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</si>
  <si>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</si>
  <si>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</si>
  <si>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宮城県山元町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</si>
  <si>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</si>
  <si>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</si>
  <si>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</si>
  <si>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</si>
  <si>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</si>
  <si>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</si>
  <si>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</si>
  <si>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</si>
  <si>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</si>
  <si>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</si>
  <si>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</si>
  <si>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</si>
  <si>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</si>
  <si>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</si>
  <si>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</si>
  <si>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</si>
  <si>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</si>
  <si>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</si>
  <si>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</si>
  <si>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</si>
  <si>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</si>
  <si>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</si>
  <si>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</si>
  <si>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</si>
  <si>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</si>
  <si>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</si>
  <si>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</si>
  <si>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</si>
  <si>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</si>
  <si>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</si>
  <si>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</si>
  <si>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</si>
  <si>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</si>
  <si>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</si>
  <si>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</si>
  <si>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</si>
  <si>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</si>
  <si>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</si>
  <si>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</si>
  <si>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</si>
  <si>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</si>
  <si>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</si>
  <si>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</si>
  <si>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</si>
  <si>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</si>
  <si>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</si>
  <si>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</si>
  <si>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</si>
  <si>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</si>
  <si>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</si>
  <si>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</si>
  <si>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</si>
  <si>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</si>
  <si>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</si>
  <si>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</si>
  <si>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</si>
  <si>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</si>
  <si>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</si>
  <si>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</si>
  <si>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</si>
  <si>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</si>
  <si>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</si>
  <si>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</si>
  <si>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</si>
  <si>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</si>
  <si>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</si>
  <si>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</si>
  <si>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</si>
  <si>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</si>
  <si>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</si>
  <si>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</si>
  <si>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</si>
  <si>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</si>
  <si>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</si>
  <si>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</si>
  <si>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</si>
  <si>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</si>
  <si>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</si>
  <si>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</si>
  <si>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</si>
  <si>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</si>
  <si>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</si>
  <si>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</si>
  <si>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</si>
  <si>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</si>
  <si>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</si>
  <si>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</si>
  <si>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</si>
  <si>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</si>
  <si>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</si>
  <si>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</si>
  <si>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</si>
  <si>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</si>
  <si>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</si>
  <si>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</si>
  <si>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</si>
  <si>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</si>
  <si>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</si>
  <si>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</si>
  <si>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</si>
  <si>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</si>
  <si>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</si>
  <si>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</si>
  <si>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</si>
  <si>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</si>
  <si>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</si>
  <si>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</si>
  <si>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</si>
  <si>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</si>
  <si>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</si>
  <si>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</si>
  <si>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</si>
  <si>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</si>
  <si>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</si>
  <si>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</si>
  <si>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</si>
  <si>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</si>
  <si>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</si>
  <si>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</si>
  <si>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</si>
  <si>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</si>
  <si>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</si>
  <si>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</si>
  <si>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</si>
  <si>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</si>
  <si>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</si>
  <si>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</si>
  <si>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</si>
  <si>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</si>
  <si>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</si>
  <si>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</si>
  <si>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</si>
  <si>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</si>
  <si>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</si>
  <si>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</si>
  <si>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</si>
  <si>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</si>
  <si>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</si>
  <si>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</si>
  <si>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</si>
  <si>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</si>
  <si>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</si>
  <si>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</si>
  <si>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</si>
  <si>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</si>
  <si>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</si>
  <si>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</si>
  <si>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</si>
  <si>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</si>
  <si>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</si>
  <si>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</si>
  <si>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</si>
  <si>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</si>
  <si>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</si>
  <si>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</si>
  <si>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</si>
  <si>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</si>
  <si>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</si>
  <si>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</si>
  <si>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</si>
  <si>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</si>
  <si>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</si>
  <si>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</si>
  <si>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</si>
  <si>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</si>
  <si>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</si>
  <si>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</si>
  <si>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</si>
  <si>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</si>
  <si>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</si>
  <si>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</si>
  <si>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</si>
  <si>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</si>
  <si>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</si>
  <si>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37.73</t>
  </si>
  <si>
    <t>▲ 45.77</t>
  </si>
  <si>
    <t>▲ 11.86</t>
  </si>
  <si>
    <t>水道事業会計</t>
  </si>
  <si>
    <t>一般会計</t>
  </si>
  <si>
    <t>下水道事業会計</t>
  </si>
  <si>
    <t>介護保険事業特別会計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</si>
  <si>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</si>
  <si>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</si>
  <si>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</si>
  <si>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</si>
  <si>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</si>
  <si>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</si>
  <si>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</si>
  <si>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</si>
  <si>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</si>
  <si>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</si>
  <si>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phoneticPr fontId="2"/>
  </si>
  <si>
    <t>宮城県市町村非常勤消防団員補償報償組合</t>
    <phoneticPr fontId="2"/>
  </si>
  <si>
    <t>亘理地区行政事務組合</t>
    <phoneticPr fontId="2"/>
  </si>
  <si>
    <t>宮城県市町村自治振興センター</t>
    <phoneticPr fontId="2"/>
  </si>
  <si>
    <t>宮城県後期高齢者医療広域連合</t>
    <phoneticPr fontId="2"/>
  </si>
  <si>
    <t>宮城県後期高齢者医療事業会計</t>
    <phoneticPr fontId="2"/>
  </si>
  <si>
    <t>-</t>
    <phoneticPr fontId="2"/>
  </si>
  <si>
    <t>やまもと地域振興公社</t>
    <rPh sb="4" eb="10">
      <t>チイキシンコウコウシャ</t>
    </rPh>
    <phoneticPr fontId="2"/>
  </si>
  <si>
    <t>町営住宅基金</t>
    <rPh sb="0" eb="2">
      <t>チョウエイ</t>
    </rPh>
    <rPh sb="2" eb="4">
      <t>ジュウタク</t>
    </rPh>
    <rPh sb="4" eb="6">
      <t>キキン</t>
    </rPh>
    <phoneticPr fontId="5"/>
  </si>
  <si>
    <t>ふるさと振興基金</t>
    <rPh sb="4" eb="6">
      <t>シンコウ</t>
    </rPh>
    <rPh sb="6" eb="8">
      <t>キキン</t>
    </rPh>
    <phoneticPr fontId="2"/>
  </si>
  <si>
    <t>奨学基金</t>
    <rPh sb="0" eb="2">
      <t>ショウガク</t>
    </rPh>
    <rPh sb="2" eb="4">
      <t>キキン</t>
    </rPh>
    <phoneticPr fontId="2"/>
  </si>
  <si>
    <t>地域振興整備基金</t>
    <rPh sb="0" eb="2">
      <t>チイキ</t>
    </rPh>
    <rPh sb="2" eb="4">
      <t>シンコウ</t>
    </rPh>
    <rPh sb="4" eb="6">
      <t>セイビ</t>
    </rPh>
    <rPh sb="6" eb="8">
      <t>キキン</t>
    </rPh>
    <phoneticPr fontId="2"/>
  </si>
  <si>
    <t>子育て支援基金</t>
    <rPh sb="0" eb="2">
      <t>コソダ</t>
    </rPh>
    <rPh sb="3" eb="7">
      <t>シエンキキン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</si>
</sst>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22F4-4B18-AABD-BA9C211B9C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311532</c:v>
                </c:pt>
                <c:pt idx="1">
                  <c:v>321114</c:v>
                </c:pt>
                <c:pt idx="2">
                  <c:v>165565</c:v>
                </c:pt>
                <c:pt idx="3">
                  <c:v>128228</c:v>
                </c:pt>
                <c:pt idx="4">
                  <c:v>109211</c:v>
                </c:pt>
              </c:numCache>
            </c:numRef>
          </c:val>
          <c:smooth val="0"/>
          <c:extLst>
            <c:ext xmlns:c16="http://schemas.microsoft.com/office/drawing/2014/chart" uri="{C3380CC4-5D6E-409C-BE32-E72D297353CC}">
              <c16:uniqueId val="{00000001-22F4-4B18-AABD-BA9C211B9C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18.010000000000002</c:v>
                </c:pt>
                <c:pt idx="1">
                  <c:v>19.82</c:v>
                </c:pt>
                <c:pt idx="2">
                  <c:v>11.16</c:v>
                </c:pt>
                <c:pt idx="3">
                  <c:v>12.1</c:v>
                </c:pt>
                <c:pt idx="4">
                  <c:v>5.04</c:v>
                </c:pt>
              </c:numCache>
            </c:numRef>
          </c:val>
          <c:extLst>
            <c:ext xmlns:c16="http://schemas.microsoft.com/office/drawing/2014/chart" uri="{C3380CC4-5D6E-409C-BE32-E72D297353CC}">
              <c16:uniqueId val="{00000000-9628-4F9F-AE0F-FDE5B2EED0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120.57</c:v>
                </c:pt>
                <c:pt idx="1">
                  <c:v>73.540000000000006</c:v>
                </c:pt>
                <c:pt idx="2">
                  <c:v>102.52</c:v>
                </c:pt>
                <c:pt idx="3">
                  <c:v>110.12</c:v>
                </c:pt>
                <c:pt idx="4">
                  <c:v>111.3</c:v>
                </c:pt>
              </c:numCache>
            </c:numRef>
          </c:val>
          <c:extLst>
            <c:ext xmlns:c16="http://schemas.microsoft.com/office/drawing/2014/chart" uri="{C3380CC4-5D6E-409C-BE32-E72D297353CC}">
              <c16:uniqueId val="{00000001-9628-4F9F-AE0F-FDE5B2EED0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-37.729999999999997</c:v>
                </c:pt>
                <c:pt idx="1">
                  <c:v>-45.77</c:v>
                </c:pt>
                <c:pt idx="2">
                  <c:v>14.62</c:v>
                </c:pt>
                <c:pt idx="3">
                  <c:v>31.97</c:v>
                </c:pt>
                <c:pt idx="4">
                  <c:v>-11.86</c:v>
                </c:pt>
              </c:numCache>
            </c:numRef>
          </c:val>
          <c:smooth val="0"/>
          <c:extLst>
            <c:ext xmlns:c16="http://schemas.microsoft.com/office/drawing/2014/chart" uri="{C3380CC4-5D6E-409C-BE32-E72D297353CC}">
              <c16:uniqueId val="{00000002-9628-4F9F-AE0F-FDE5B2EED0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42C-4F51-85BE-599B32FF31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2C-4F51-85BE-599B32FF31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42C-4F51-85BE-599B32FF31C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42C-4F51-85BE-599B32FF31C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0.04</c:v>
                </c:pt>
                <c:pt idx="4">
                  <c:v>#N/A</c:v>
                </c:pt>
                <c:pt idx="5">
                  <c:v>0.06</c:v>
                </c:pt>
                <c:pt idx="6">
                  <c:v>#N/A</c:v>
                </c:pt>
                <c:pt idx="7">
                  <c:v>0.04</c:v>
                </c:pt>
                <c:pt idx="8">
                  <c:v>#N/A</c:v>
                </c:pt>
                <c:pt idx="9">
                  <c:v>0.06</c:v>
                </c:pt>
              </c:numCache>
            </c:numRef>
          </c:val>
          <c:extLst>
            <c:ext xmlns:c16="http://schemas.microsoft.com/office/drawing/2014/chart" uri="{C3380CC4-5D6E-409C-BE32-E72D297353CC}">
              <c16:uniqueId val="{00000004-842C-4F51-85BE-599B32FF31C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1.76</c:v>
                </c:pt>
                <c:pt idx="2">
                  <c:v>#N/A</c:v>
                </c:pt>
                <c:pt idx="3">
                  <c:v>2.44</c:v>
                </c:pt>
                <c:pt idx="4">
                  <c:v>#N/A</c:v>
                </c:pt>
                <c:pt idx="5">
                  <c:v>2.0099999999999998</c:v>
                </c:pt>
                <c:pt idx="6">
                  <c:v>#N/A</c:v>
                </c:pt>
                <c:pt idx="7">
                  <c:v>0.49</c:v>
                </c:pt>
                <c:pt idx="8">
                  <c:v>#N/A</c:v>
                </c:pt>
                <c:pt idx="9">
                  <c:v>0.96</c:v>
                </c:pt>
              </c:numCache>
            </c:numRef>
          </c:val>
          <c:extLst>
            <c:ext xmlns:c16="http://schemas.microsoft.com/office/drawing/2014/chart" uri="{C3380CC4-5D6E-409C-BE32-E72D297353CC}">
              <c16:uniqueId val="{00000005-842C-4F51-85BE-599B32FF31C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2.81</c:v>
                </c:pt>
                <c:pt idx="2">
                  <c:v>#N/A</c:v>
                </c:pt>
                <c:pt idx="3">
                  <c:v>1.34</c:v>
                </c:pt>
                <c:pt idx="4">
                  <c:v>#N/A</c:v>
                </c:pt>
                <c:pt idx="5">
                  <c:v>0.69</c:v>
                </c:pt>
                <c:pt idx="6">
                  <c:v>#N/A</c:v>
                </c:pt>
                <c:pt idx="7">
                  <c:v>3.09</c:v>
                </c:pt>
                <c:pt idx="8">
                  <c:v>#N/A</c:v>
                </c:pt>
                <c:pt idx="9">
                  <c:v>2.1</c:v>
                </c:pt>
              </c:numCache>
            </c:numRef>
          </c:val>
          <c:extLst>
            <c:ext xmlns:c16="http://schemas.microsoft.com/office/drawing/2014/chart" uri="{C3380CC4-5D6E-409C-BE32-E72D297353CC}">
              <c16:uniqueId val="{00000006-842C-4F51-85BE-599B32FF31C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3.9</c:v>
                </c:pt>
                <c:pt idx="2">
                  <c:v>#N/A</c:v>
                </c:pt>
                <c:pt idx="3">
                  <c:v>3.88</c:v>
                </c:pt>
                <c:pt idx="4">
                  <c:v>#N/A</c:v>
                </c:pt>
                <c:pt idx="5">
                  <c:v>3.13</c:v>
                </c:pt>
                <c:pt idx="6">
                  <c:v>#N/A</c:v>
                </c:pt>
                <c:pt idx="7">
                  <c:v>2.93</c:v>
                </c:pt>
                <c:pt idx="8">
                  <c:v>#N/A</c:v>
                </c:pt>
                <c:pt idx="9">
                  <c:v>3.57</c:v>
                </c:pt>
              </c:numCache>
            </c:numRef>
          </c:val>
          <c:extLst>
            <c:ext xmlns:c16="http://schemas.microsoft.com/office/drawing/2014/chart" uri="{C3380CC4-5D6E-409C-BE32-E72D297353CC}">
              <c16:uniqueId val="{00000007-842C-4F51-85BE-599B32FF31C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c:v>
                </c:pt>
                <c:pt idx="2">
                  <c:v>#N/A</c:v>
                </c:pt>
                <c:pt idx="3">
                  <c:v>19.809999999999999</c:v>
                </c:pt>
                <c:pt idx="4">
                  <c:v>#N/A</c:v>
                </c:pt>
                <c:pt idx="5">
                  <c:v>11.16</c:v>
                </c:pt>
                <c:pt idx="6">
                  <c:v>#N/A</c:v>
                </c:pt>
                <c:pt idx="7">
                  <c:v>12.1</c:v>
                </c:pt>
                <c:pt idx="8">
                  <c:v>#N/A</c:v>
                </c:pt>
                <c:pt idx="9">
                  <c:v>5.03</c:v>
                </c:pt>
              </c:numCache>
            </c:numRef>
          </c:val>
          <c:extLst>
            <c:ext xmlns:c16="http://schemas.microsoft.com/office/drawing/2014/chart" uri="{C3380CC4-5D6E-409C-BE32-E72D297353CC}">
              <c16:uniqueId val="{00000008-842C-4F51-85BE-599B32FF31C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2.66</c:v>
                </c:pt>
                <c:pt idx="2">
                  <c:v>#N/A</c:v>
                </c:pt>
                <c:pt idx="3">
                  <c:v>4.2699999999999996</c:v>
                </c:pt>
                <c:pt idx="4">
                  <c:v>#N/A</c:v>
                </c:pt>
                <c:pt idx="5">
                  <c:v>4.55</c:v>
                </c:pt>
                <c:pt idx="6">
                  <c:v>#N/A</c:v>
                </c:pt>
                <c:pt idx="7">
                  <c:v>4.6100000000000003</c:v>
                </c:pt>
                <c:pt idx="8">
                  <c:v>#N/A</c:v>
                </c:pt>
                <c:pt idx="9">
                  <c:v>5.82</c:v>
                </c:pt>
              </c:numCache>
            </c:numRef>
          </c:val>
          <c:extLst>
            <c:ext xmlns:c16="http://schemas.microsoft.com/office/drawing/2014/chart" uri="{C3380CC4-5D6E-409C-BE32-E72D297353CC}">
              <c16:uniqueId val="{00000009-842C-4F51-85BE-599B32FF31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582</c:v>
                </c:pt>
                <c:pt idx="5">
                  <c:v>642</c:v>
                </c:pt>
                <c:pt idx="8">
                  <c:v>640</c:v>
                </c:pt>
                <c:pt idx="11">
                  <c:v>572</c:v>
                </c:pt>
                <c:pt idx="14">
                  <c:v>594</c:v>
                </c:pt>
              </c:numCache>
            </c:numRef>
          </c:val>
          <c:extLst>
            <c:ext xmlns:c16="http://schemas.microsoft.com/office/drawing/2014/chart" uri="{C3380CC4-5D6E-409C-BE32-E72D297353CC}">
              <c16:uniqueId val="{00000000-9DD1-4A86-994A-4B2E557529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D1-4A86-994A-4B2E557529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D1-4A86-994A-4B2E557529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25</c:v>
                </c:pt>
                <c:pt idx="9">
                  <c:v>30</c:v>
                </c:pt>
                <c:pt idx="12">
                  <c:v>31</c:v>
                </c:pt>
              </c:numCache>
            </c:numRef>
          </c:val>
          <c:extLst>
            <c:ext xmlns:c16="http://schemas.microsoft.com/office/drawing/2014/chart" uri="{C3380CC4-5D6E-409C-BE32-E72D297353CC}">
              <c16:uniqueId val="{00000003-9DD1-4A86-994A-4B2E557529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305</c:v>
                </c:pt>
                <c:pt idx="3">
                  <c:v>300</c:v>
                </c:pt>
                <c:pt idx="6">
                  <c:v>276</c:v>
                </c:pt>
                <c:pt idx="9">
                  <c:v>279</c:v>
                </c:pt>
                <c:pt idx="12">
                  <c:v>252</c:v>
                </c:pt>
              </c:numCache>
            </c:numRef>
          </c:val>
          <c:extLst>
            <c:ext xmlns:c16="http://schemas.microsoft.com/office/drawing/2014/chart" uri="{C3380CC4-5D6E-409C-BE32-E72D297353CC}">
              <c16:uniqueId val="{00000004-9DD1-4A86-994A-4B2E557529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D1-4A86-994A-4B2E557529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D1-4A86-994A-4B2E557529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568</c:v>
                </c:pt>
                <c:pt idx="3">
                  <c:v>570</c:v>
                </c:pt>
                <c:pt idx="6">
                  <c:v>588</c:v>
                </c:pt>
                <c:pt idx="9">
                  <c:v>538</c:v>
                </c:pt>
                <c:pt idx="12">
                  <c:v>576</c:v>
                </c:pt>
              </c:numCache>
            </c:numRef>
          </c:val>
          <c:extLst>
            <c:ext xmlns:c16="http://schemas.microsoft.com/office/drawing/2014/chart" uri="{C3380CC4-5D6E-409C-BE32-E72D297353CC}">
              <c16:uniqueId val="{00000007-9DD1-4A86-994A-4B2E557529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298</c:v>
                </c:pt>
                <c:pt idx="2">
                  <c:v>#N/A</c:v>
                </c:pt>
                <c:pt idx="3">
                  <c:v>#N/A</c:v>
                </c:pt>
                <c:pt idx="4">
                  <c:v>235</c:v>
                </c:pt>
                <c:pt idx="5">
                  <c:v>#N/A</c:v>
                </c:pt>
                <c:pt idx="6">
                  <c:v>#N/A</c:v>
                </c:pt>
                <c:pt idx="7">
                  <c:v>249</c:v>
                </c:pt>
                <c:pt idx="8">
                  <c:v>#N/A</c:v>
                </c:pt>
                <c:pt idx="9">
                  <c:v>#N/A</c:v>
                </c:pt>
                <c:pt idx="10">
                  <c:v>275</c:v>
                </c:pt>
                <c:pt idx="11">
                  <c:v>#N/A</c:v>
                </c:pt>
                <c:pt idx="12">
                  <c:v>#N/A</c:v>
                </c:pt>
                <c:pt idx="13">
                  <c:v>265</c:v>
                </c:pt>
                <c:pt idx="14">
                  <c:v>#N/A</c:v>
                </c:pt>
              </c:numCache>
            </c:numRef>
          </c:val>
          <c:smooth val="0"/>
          <c:extLst>
            <c:ext xmlns:c16="http://schemas.microsoft.com/office/drawing/2014/chart" uri="{C3380CC4-5D6E-409C-BE32-E72D297353CC}">
              <c16:uniqueId val="{00000008-9DD1-4A86-994A-4B2E557529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7315</c:v>
                </c:pt>
                <c:pt idx="5">
                  <c:v>7401</c:v>
                </c:pt>
                <c:pt idx="8">
                  <c:v>7441</c:v>
                </c:pt>
                <c:pt idx="11">
                  <c:v>7477</c:v>
                </c:pt>
                <c:pt idx="14">
                  <c:v>7996</c:v>
                </c:pt>
              </c:numCache>
            </c:numRef>
          </c:val>
          <c:extLst>
            <c:ext xmlns:c16="http://schemas.microsoft.com/office/drawing/2014/chart" uri="{C3380CC4-5D6E-409C-BE32-E72D297353CC}">
              <c16:uniqueId val="{00000000-EAE7-46C1-BF9C-0B50DF0A47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1823</c:v>
                </c:pt>
                <c:pt idx="5">
                  <c:v>1691</c:v>
                </c:pt>
                <c:pt idx="8">
                  <c:v>1563</c:v>
                </c:pt>
                <c:pt idx="11">
                  <c:v>194</c:v>
                </c:pt>
                <c:pt idx="14">
                  <c:v>164</c:v>
                </c:pt>
              </c:numCache>
            </c:numRef>
          </c:val>
          <c:extLst>
            <c:ext xmlns:c16="http://schemas.microsoft.com/office/drawing/2014/chart" uri="{C3380CC4-5D6E-409C-BE32-E72D297353CC}">
              <c16:uniqueId val="{00000001-EAE7-46C1-BF9C-0B50DF0A47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9288</c:v>
                </c:pt>
                <c:pt idx="5">
                  <c:v>7614</c:v>
                </c:pt>
                <c:pt idx="8">
                  <c:v>9554</c:v>
                </c:pt>
                <c:pt idx="11">
                  <c:v>8822</c:v>
                </c:pt>
                <c:pt idx="14">
                  <c:v>9085</c:v>
                </c:pt>
              </c:numCache>
            </c:numRef>
          </c:val>
          <c:extLst>
            <c:ext xmlns:c16="http://schemas.microsoft.com/office/drawing/2014/chart" uri="{C3380CC4-5D6E-409C-BE32-E72D297353CC}">
              <c16:uniqueId val="{00000002-EAE7-46C1-BF9C-0B50DF0A47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E7-46C1-BF9C-0B50DF0A47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E7-46C1-BF9C-0B50DF0A47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E7-46C1-BF9C-0B50DF0A47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968</c:v>
                </c:pt>
                <c:pt idx="3">
                  <c:v>932</c:v>
                </c:pt>
                <c:pt idx="6">
                  <c:v>915</c:v>
                </c:pt>
                <c:pt idx="9">
                  <c:v>941</c:v>
                </c:pt>
                <c:pt idx="12">
                  <c:v>889</c:v>
                </c:pt>
              </c:numCache>
            </c:numRef>
          </c:val>
          <c:extLst>
            <c:ext xmlns:c16="http://schemas.microsoft.com/office/drawing/2014/chart" uri="{C3380CC4-5D6E-409C-BE32-E72D297353CC}">
              <c16:uniqueId val="{00000006-EAE7-46C1-BF9C-0B50DF0A47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150</c:v>
                </c:pt>
                <c:pt idx="3">
                  <c:v>175</c:v>
                </c:pt>
                <c:pt idx="6">
                  <c:v>157</c:v>
                </c:pt>
                <c:pt idx="9">
                  <c:v>135</c:v>
                </c:pt>
                <c:pt idx="12">
                  <c:v>112</c:v>
                </c:pt>
              </c:numCache>
            </c:numRef>
          </c:val>
          <c:extLst>
            <c:ext xmlns:c16="http://schemas.microsoft.com/office/drawing/2014/chart" uri="{C3380CC4-5D6E-409C-BE32-E72D297353CC}">
              <c16:uniqueId val="{00000007-EAE7-46C1-BF9C-0B50DF0A47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4094</c:v>
                </c:pt>
                <c:pt idx="3">
                  <c:v>3676</c:v>
                </c:pt>
                <c:pt idx="6">
                  <c:v>3335</c:v>
                </c:pt>
                <c:pt idx="9">
                  <c:v>3050</c:v>
                </c:pt>
                <c:pt idx="12">
                  <c:v>2874</c:v>
                </c:pt>
              </c:numCache>
            </c:numRef>
          </c:val>
          <c:extLst>
            <c:ext xmlns:c16="http://schemas.microsoft.com/office/drawing/2014/chart" uri="{C3380CC4-5D6E-409C-BE32-E72D297353CC}">
              <c16:uniqueId val="{00000008-EAE7-46C1-BF9C-0B50DF0A47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E7-46C1-BF9C-0B50DF0A47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7255</c:v>
                </c:pt>
                <c:pt idx="3">
                  <c:v>7173</c:v>
                </c:pt>
                <c:pt idx="6">
                  <c:v>8222</c:v>
                </c:pt>
                <c:pt idx="9">
                  <c:v>7421</c:v>
                </c:pt>
                <c:pt idx="12">
                  <c:v>7748</c:v>
                </c:pt>
              </c:numCache>
            </c:numRef>
          </c:val>
          <c:extLst>
            <c:ext xmlns:c16="http://schemas.microsoft.com/office/drawing/2014/chart" uri="{C3380CC4-5D6E-409C-BE32-E72D297353CC}">
              <c16:uniqueId val="{0000000A-EAE7-46C1-BF9C-0B50DF0A47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E7-46C1-BF9C-0B50DF0A47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4523</c:v>
                </c:pt>
                <c:pt idx="1">
                  <c:v>4861</c:v>
                </c:pt>
                <c:pt idx="2">
                  <c:v>4895</c:v>
                </c:pt>
              </c:numCache>
            </c:numRef>
          </c:val>
          <c:extLst>
            <c:ext xmlns:c16="http://schemas.microsoft.com/office/drawing/2014/chart" uri="{C3380CC4-5D6E-409C-BE32-E72D297353CC}">
              <c16:uniqueId val="{00000000-1053-442A-BC4E-8824BEFD27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521</c:v>
                </c:pt>
                <c:pt idx="1">
                  <c:v>521</c:v>
                </c:pt>
                <c:pt idx="2">
                  <c:v>521</c:v>
                </c:pt>
              </c:numCache>
            </c:numRef>
          </c:val>
          <c:extLst>
            <c:ext xmlns:c16="http://schemas.microsoft.com/office/drawing/2014/chart" uri="{C3380CC4-5D6E-409C-BE32-E72D297353CC}">
              <c16:uniqueId val="{00000001-1053-442A-BC4E-8824BEFD27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4063</c:v>
                </c:pt>
                <c:pt idx="1">
                  <c:v>2774</c:v>
                </c:pt>
                <c:pt idx="2">
                  <c:v>3041</c:v>
                </c:pt>
              </c:numCache>
            </c:numRef>
          </c:val>
          <c:extLst>
            <c:ext xmlns:c16="http://schemas.microsoft.com/office/drawing/2014/chart" uri="{C3380CC4-5D6E-409C-BE32-E72D297353CC}">
              <c16:uniqueId val="{00000002-1053-442A-BC4E-8824BEFD27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償還金について、福島県沖地震に伴う災害復旧による償還額が増加していることに加え</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年度に過疎地域指定後、過疎対策事業債の借入は、増加傾向であることから、これに比例し、償還額も増額することが見込まれる。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東日本大震災に関連する金額が数値に大きく影響しており、復興に関連する財源の影響により、財政調整基金等の積み立てが一時的に増額となっていることで、将来負担比率がマイナスに見える状況となっている。</a:t>
          </a:r>
        </a:p>
        <a:p>
          <a:r>
            <a:rPr kumimoji="1" lang="ja-JP" altLang="en-US" sz="1400">
              <a:latin typeface="ＭＳ ゴシック" pitchFamily="49" charset="-128"/>
              <a:ea typeface="ＭＳ ゴシック" pitchFamily="49" charset="-128"/>
            </a:rPr>
            <a:t>　一般会計の地方債残高については、過疎対策事業債や福島県沖地震被害に伴う災害復旧債の借入により、残高は増加傾向となる見込みである。</a:t>
          </a:r>
        </a:p>
        <a:p>
          <a:r>
            <a:rPr kumimoji="1" lang="ja-JP" altLang="en-US" sz="1400">
              <a:latin typeface="ＭＳ ゴシック" pitchFamily="49" charset="-128"/>
              <a:ea typeface="ＭＳ ゴシック" pitchFamily="49" charset="-128"/>
            </a:rPr>
            <a:t>　充当可能基金については、今後、復興事業の終息に伴う返還金等により、減少が見込まれる。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宮城県山元町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財政調整基金は、普通交付税における臨時経済対策費の追加交付や翌年度に繰り越した自治体ＤＸ庁内インフラシンクライアント化事業に係る特別交付税を全額歳入した影響により、約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34,000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千円の増となった。また、その他特定目的基金については、町営住宅基金に災害公営住宅家賃低廉化事業及び東日本大震災特別家賃低減事業に係る補助金、約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440,000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千円のうち約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千円を基金に積み立てことにより、約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267,000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千円の増となったことから、基金全体として約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301,000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時的に積み上がっていた震災復興特別交付税等の精算や町単独事業等の財源として取り崩しを予定していることから、段階的に減少していく見通しである。また、東日本大震災復興基金についても、既に完了した事業から段階的に精算が進められていることから、今後とも減少傾向を示すものと考えている。いずれの基金も復興の終息に伴い、徐々に震災前の水準に戻っていくことが予測されることから、より一層適正な管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震災により新たに建設した復興公営住宅を含め、公営住宅の維持管理費が増加することを見据え、復興公営住宅の家賃に係る減収補填である、家賃低減化・低廉化補助金等を積み立て、修繕等に要する費用及び地方債の償還に充てるため、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年度に創設されたものである。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振興基金については、地域における固有の歴史、文化、自然、産業等を生かし、独創的な町づくりを推進するために創設された基金であり、地域活性化に寄与する事業や学校教育など、多岐にわたり活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町営住宅基金については、災害公営住宅家賃低廉化事業及び東日本大震災特別家賃低減事業に係る補助金、約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440,000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千円のうち約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千円を基金に積み立てたことにより、増額となった。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ふるさと振興基金については、いちご団地管理運営組合より指定寄附を受け、約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千円を歳入し、基金へ積み立てたことにより増額となった。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町営住宅基金については、公営住宅の需要状況を見ながら復興公営住宅への集約化など、更新事業を予定しており、その動向によって基金が大きく減額するものと見込んでいる。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ふるさと振興基金については、地域産業の推進や学校教育の充実、歴史・文化の普及などに取崩しているため、段階的に逓減していくものと見込んでいる。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前年度から約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34,000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千円の増となっており、その要因としては、自治体ＤＸ庁内インフラシンクライアント化事業に係る特別交付税を全額歳入した影響によるものである。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今後、震災復興特別交付税等の返還、町単独事業等の財源としての取り崩しにより、徐々に震災前の水準に戻っていくことが予想される。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町では、こうした中長期的な見通しを鑑み、更なる財政の健全化に繋げるべく、「公共施設等総合管理計画」の指針に基づき、今後想定される公共施設に要する維持管理コスト等を把握した上で、集約・除却を含めた今後の方向性等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利息の増額のみのため、全体での増減は無し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過疎対策債償還の本格化に伴い、今後償還のピークが見込まれていることから、基金残高や財政指標等の推移を見ながら、償還額の平準化を図るため活用を検討していく。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11,562
11,457
64.58
8,916,249
8,254,198
221,512
4,397,888
7,747,840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人口減少（前年比較</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人減）や全国平均を上回る高齢化（</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の中心産業が少ないこと等により、財政基盤が弱く、類似団体平均を下回っている。移住・定住施策の展開や企業誘致等、収入の確保につながる取り組みを積極的に実施し、公共施設等総合管理計画に基づいた各公共施設等の更新・長寿命化、統合・廃止等、施設管理の基本的な方向性を定め、施設の集約や、指定管理者制度による民間活力の活用なども含め、行政コストの縮減に努めること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1787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145521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た主な要因としては、臨時財政対策債及び地方特例交付金が減少したこと、また、新型コロナウイルス感染症等の影響緩和や近年の物価高騰の影響による、公共施設に係る維持管理費等が増加したことが考えられる。また、類似団体と比較しても</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ポイント高いことから、復興創生事業で整備した施設の維持管理経費の縮減や事業進行に係る経費の取捨選択に努め、将来の財政構造を視野に入れた経常経費の更なる削減に努める。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778913"/>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62</xdr:row>
      <xdr:rowOff>149013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441094"/>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154094</xdr:rowOff>
    </xdr:from>
    <xdr:to>
      <xdr:col>15</xdr:col>
      <xdr:colOff>82550</xdr:colOff>
      <xdr:row>64</xdr:row>
      <xdr:rowOff>160020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441094"/>
          <a:ext cx="889000" cy="69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52917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328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13140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103294</xdr:rowOff>
    </xdr:from>
    <xdr:to>
      <xdr:col>15</xdr:col>
      <xdr:colOff>133350</xdr:colOff>
      <xdr:row>61</xdr:row>
      <xdr:rowOff>33444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18221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31,720</a:t>
          </a:r>
          <a:r>
            <a:rPr kumimoji="1" lang="ja-JP" altLang="en-US" sz="1300">
              <a:latin typeface="ＭＳ Ｐゴシック" panose="020B0600070205080204" pitchFamily="50" charset="-128"/>
              <a:ea typeface="ＭＳ Ｐゴシック" panose="020B0600070205080204" pitchFamily="50" charset="-128"/>
            </a:rPr>
            <a:t>円上回る要因は、減少傾向にはあるものの引き続き復興事業等に係る派遣・任期付職員の経費に加え、新型コロナウイルス感染症や近年の物価高騰の影響による物件費が増加したことが考えられる。前年度比較で</a:t>
          </a:r>
          <a:r>
            <a:rPr kumimoji="1" lang="en-US" altLang="ja-JP" sz="1300">
              <a:latin typeface="ＭＳ Ｐゴシック" panose="020B0600070205080204" pitchFamily="50" charset="-128"/>
              <a:ea typeface="ＭＳ Ｐゴシック" panose="020B0600070205080204" pitchFamily="50" charset="-128"/>
            </a:rPr>
            <a:t>23,206</a:t>
          </a:r>
          <a:r>
            <a:rPr kumimoji="1" lang="ja-JP" altLang="en-US" sz="1300">
              <a:latin typeface="ＭＳ Ｐゴシック" panose="020B0600070205080204" pitchFamily="50" charset="-128"/>
              <a:ea typeface="ＭＳ Ｐゴシック" panose="020B0600070205080204" pitchFamily="50" charset="-128"/>
            </a:rPr>
            <a:t>円の減となっているが、指定管理者制度による民間活力の活用なども含め、コストの逓減を図っていく方針である。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43311</xdr:rowOff>
    </xdr:from>
    <xdr:to>
      <xdr:col>23</xdr:col>
      <xdr:colOff>133350</xdr:colOff>
      <xdr:row>83</xdr:row>
      <xdr:rowOff>123306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273661"/>
          <a:ext cx="838200" cy="7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106700</xdr:rowOff>
    </xdr:from>
    <xdr:to>
      <xdr:col>19</xdr:col>
      <xdr:colOff>133350</xdr:colOff>
      <xdr:row>83</xdr:row>
      <xdr:rowOff>123306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337050"/>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100485</xdr:rowOff>
    </xdr:from>
    <xdr:to>
      <xdr:col>15</xdr:col>
      <xdr:colOff>82550</xdr:colOff>
      <xdr:row>83</xdr:row>
      <xdr:rowOff>106700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330835"/>
          <a:ext cx="889000" cy="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36557</xdr:rowOff>
    </xdr:from>
    <xdr:to>
      <xdr:col>11</xdr:col>
      <xdr:colOff>31750</xdr:colOff>
      <xdr:row>83</xdr:row>
      <xdr:rowOff>100485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266907"/>
          <a:ext cx="889000" cy="6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163961</xdr:rowOff>
    </xdr:from>
    <xdr:to>
      <xdr:col>23</xdr:col>
      <xdr:colOff>184150</xdr:colOff>
      <xdr:row>83</xdr:row>
      <xdr:rowOff>94111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22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136038</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1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72506</xdr:rowOff>
    </xdr:from>
    <xdr:to>
      <xdr:col>19</xdr:col>
      <xdr:colOff>184150</xdr:colOff>
      <xdr:row>84</xdr:row>
      <xdr:rowOff>2656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3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158883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389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55900</xdr:rowOff>
    </xdr:from>
    <xdr:to>
      <xdr:col>15</xdr:col>
      <xdr:colOff>133350</xdr:colOff>
      <xdr:row>83</xdr:row>
      <xdr:rowOff>157500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28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142277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37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49685</xdr:rowOff>
    </xdr:from>
    <xdr:to>
      <xdr:col>11</xdr:col>
      <xdr:colOff>82550</xdr:colOff>
      <xdr:row>83</xdr:row>
      <xdr:rowOff>151285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28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136062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36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157207</xdr:rowOff>
    </xdr:from>
    <xdr:to>
      <xdr:col>7</xdr:col>
      <xdr:colOff>31750</xdr:colOff>
      <xdr:row>83</xdr:row>
      <xdr:rowOff>87357</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21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72134</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30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ポイント減少しており、類似団体を下回っている状況である。適正な水準内にあると考えられるため、今後も人事院勧告に準拠し、適正な給与水準の保持に努める。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52009</xdr:rowOff>
    </xdr:from>
    <xdr:to>
      <xdr:col>81</xdr:col>
      <xdr:colOff>44450</xdr:colOff>
      <xdr:row>83</xdr:row>
      <xdr:rowOff>29936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4110909"/>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29936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28121</xdr:rowOff>
    </xdr:from>
    <xdr:to>
      <xdr:col>72</xdr:col>
      <xdr:colOff>203200</xdr:colOff>
      <xdr:row>82</xdr:row>
      <xdr:rowOff>166914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4401800" y="13915571"/>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28121</xdr:rowOff>
    </xdr:from>
    <xdr:to>
      <xdr:col>68</xdr:col>
      <xdr:colOff>152400</xdr:colOff>
      <xdr:row>81</xdr:row>
      <xdr:rowOff>51102</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flipV="1">
          <a:off x="13512800" y="139155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1209</xdr:rowOff>
    </xdr:from>
    <xdr:to>
      <xdr:col>81</xdr:col>
      <xdr:colOff>95250</xdr:colOff>
      <xdr:row>82</xdr:row>
      <xdr:rowOff>102809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17736</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148771</xdr:rowOff>
    </xdr:from>
    <xdr:to>
      <xdr:col>68</xdr:col>
      <xdr:colOff>203200</xdr:colOff>
      <xdr:row>81</xdr:row>
      <xdr:rowOff>78921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89098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302</xdr:rowOff>
    </xdr:from>
    <xdr:to>
      <xdr:col>64</xdr:col>
      <xdr:colOff>152400</xdr:colOff>
      <xdr:row>81</xdr:row>
      <xdr:rowOff>101902</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112079</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よる人口流出が進んだ一方で、震災以降に増加した事業実施のための、任期付き職員の採用により、職員数が通常時より増加しており、類似団体平均を上回っている。今後は自治体ＤＸに伴う、環境改善と各事業の在り方を見直すことにより、定員のバランスの適正管理を計画的に行っていく。</a:t>
          </a: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112002</xdr:rowOff>
    </xdr:from>
    <xdr:to>
      <xdr:col>81</xdr:col>
      <xdr:colOff>44450</xdr:colOff>
      <xdr:row>64</xdr:row>
      <xdr:rowOff>25581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6179800" y="10913352"/>
          <a:ext cx="8382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25581</xdr:rowOff>
    </xdr:from>
    <xdr:to>
      <xdr:col>77</xdr:col>
      <xdr:colOff>44450</xdr:colOff>
      <xdr:row>64</xdr:row>
      <xdr:rowOff>50860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998381"/>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30178</xdr:rowOff>
    </xdr:from>
    <xdr:to>
      <xdr:col>72</xdr:col>
      <xdr:colOff>203200</xdr:colOff>
      <xdr:row>64</xdr:row>
      <xdr:rowOff>50860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1002978"/>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9495</xdr:rowOff>
    </xdr:from>
    <xdr:to>
      <xdr:col>68</xdr:col>
      <xdr:colOff>152400</xdr:colOff>
      <xdr:row>64</xdr:row>
      <xdr:rowOff>30178</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98229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61202</xdr:rowOff>
    </xdr:from>
    <xdr:to>
      <xdr:col>81</xdr:col>
      <xdr:colOff>95250</xdr:colOff>
      <xdr:row>63</xdr:row>
      <xdr:rowOff>162802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8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33279</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83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146231</xdr:rowOff>
    </xdr:from>
    <xdr:to>
      <xdr:col>77</xdr:col>
      <xdr:colOff>95250</xdr:colOff>
      <xdr:row>64</xdr:row>
      <xdr:rowOff>76381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61158</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1033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60</xdr:rowOff>
    </xdr:from>
    <xdr:to>
      <xdr:col>73</xdr:col>
      <xdr:colOff>44450</xdr:colOff>
      <xdr:row>64</xdr:row>
      <xdr:rowOff>101660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9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86437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105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150828</xdr:rowOff>
    </xdr:from>
    <xdr:to>
      <xdr:col>68</xdr:col>
      <xdr:colOff>203200</xdr:colOff>
      <xdr:row>64</xdr:row>
      <xdr:rowOff>80978</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9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65755</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103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130145</xdr:rowOff>
    </xdr:from>
    <xdr:to>
      <xdr:col>64</xdr:col>
      <xdr:colOff>152400</xdr:colOff>
      <xdr:row>64</xdr:row>
      <xdr:rowOff>60295</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9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45072</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101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普通建設の抑制に努めているものの、福島県沖地震に伴う災害復旧に係る償還額が増加したため、前年度比で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ポイント上昇している。また、</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過疎地域に指定され、各種過疎対策事業の財源として発行した過疎対策事業債の償還により増加の推移が想定される。今後も緊急度・住民ニーズを的確に把握した事業の選択により、公平な世代間の負担とのバランスを注視していく。</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47096</xdr:rowOff>
    </xdr:from>
    <xdr:to>
      <xdr:col>81</xdr:col>
      <xdr:colOff>44450</xdr:colOff>
      <xdr:row>39</xdr:row>
      <xdr:rowOff>67204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73364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47096</xdr:rowOff>
    </xdr:from>
    <xdr:to>
      <xdr:col>77</xdr:col>
      <xdr:colOff>44450</xdr:colOff>
      <xdr:row>39</xdr:row>
      <xdr:rowOff>107421</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73364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107421</xdr:rowOff>
    </xdr:from>
    <xdr:to>
      <xdr:col>72</xdr:col>
      <xdr:colOff>203200</xdr:colOff>
      <xdr:row>40</xdr:row>
      <xdr:rowOff>6350</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6793971"/>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41</xdr:row>
      <xdr:rowOff>46038</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686435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16404</xdr:rowOff>
    </xdr:from>
    <xdr:to>
      <xdr:col>81</xdr:col>
      <xdr:colOff>95250</xdr:colOff>
      <xdr:row>39</xdr:row>
      <xdr:rowOff>118004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32931</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54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167746</xdr:rowOff>
    </xdr:from>
    <xdr:to>
      <xdr:col>77</xdr:col>
      <xdr:colOff>95250</xdr:colOff>
      <xdr:row>39</xdr:row>
      <xdr:rowOff>97896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108073</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45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56621</xdr:rowOff>
    </xdr:from>
    <xdr:to>
      <xdr:col>73</xdr:col>
      <xdr:colOff>44450</xdr:colOff>
      <xdr:row>39</xdr:row>
      <xdr:rowOff>158221</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168398</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51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166688</xdr:rowOff>
    </xdr:from>
    <xdr:to>
      <xdr:col>64</xdr:col>
      <xdr:colOff>152400</xdr:colOff>
      <xdr:row>41</xdr:row>
      <xdr:rowOff>96838</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81615</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関連する復興財源が措置されていることに伴う充当可能財源の増加が要因となり、昨年に引き続き数値的には一時的に良好を示している状況となっているが、復興財源が縮小するにつれ震災前の水準以下になることも想定されるため、復興事業と将来負担のバランスを考えながら住民のニーズに沿った財政運営をしていく。</a:t>
          </a: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11,562
11,457
64.58
8,916,249
8,254,198
221,512
4,397,888
7,747,840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に増加した事業の遂行に伴う人件費の増と退職者数の世代間調整を図るための採用などが重なり、類似団体と比較して高くなっているが、自治体ＤＸに伴う、職場内環境の改善等により、減少していくこと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39</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11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94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新型コロナウイルス感染症や物価高騰の影響により、公共施設等に係る維持管理経費が増加したことが前年度から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ポイント上がった要因と捉えている。震災以降に増加した事業を効果的かつ効率的に推進させるため適正なスクラップアンドビルドやアウトソーシングを取り入れながら運営に努める。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xdr:rowOff>
    </xdr:from>
    <xdr:to>
      <xdr:col>82</xdr:col>
      <xdr:colOff>107950</xdr:colOff>
      <xdr:row>16</xdr:row>
      <xdr:rowOff>35560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501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138430</xdr:rowOff>
    </xdr:from>
    <xdr:to>
      <xdr:col>78</xdr:col>
      <xdr:colOff>69850</xdr:colOff>
      <xdr:row>16</xdr:row>
      <xdr:rowOff>6985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3873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138430</xdr:rowOff>
    </xdr:from>
    <xdr:to>
      <xdr:col>73</xdr:col>
      <xdr:colOff>180975</xdr:colOff>
      <xdr:row>15</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387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95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128287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127635</xdr:rowOff>
    </xdr:from>
    <xdr:to>
      <xdr:col>78</xdr:col>
      <xdr:colOff>120650</xdr:colOff>
      <xdr:row>16</xdr:row>
      <xdr:rowOff>57785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42562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85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類似団体・宮城県平均と比較しても低い数値であるが、県内でも高い水準の高齢化率（</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％）を支えつつ、少子化対策に関連する削減困難な社会保障費であり、財政圧迫のない範囲で投資のみに頼らない効果的な取り組みとなるよう努める。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472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前年度対比で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ポイント高い数値となっている。適正な他会計への繰出しを実施するとともに、公共施設などの適正な管理を行い、経費の必要性を踏まえた財政運営に努める。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53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148772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187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148772</xdr:rowOff>
    </xdr:from>
    <xdr:to>
      <xdr:col>69</xdr:col>
      <xdr:colOff>92075</xdr:colOff>
      <xdr:row>58</xdr:row>
      <xdr:rowOff>159657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92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適の企業会計である上水道・下水道事業会計への補助費が大きくなっており、繰出金が少ない特徴がある。類似団体下位の状況を踏まえ、上下水道事業会計の健全化に注視しながら、一般会計との関係について適正な範囲の補助となるよう改善に取り組む。</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136525</xdr:rowOff>
    </xdr:from>
    <xdr:to>
      <xdr:col>82</xdr:col>
      <xdr:colOff>107950</xdr:colOff>
      <xdr:row>37</xdr:row>
      <xdr:rowOff>165100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4801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88900</xdr:rowOff>
    </xdr:from>
    <xdr:to>
      <xdr:col>78</xdr:col>
      <xdr:colOff>69850</xdr:colOff>
      <xdr:row>37</xdr:row>
      <xdr:rowOff>165100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432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88900</xdr:rowOff>
    </xdr:from>
    <xdr:to>
      <xdr:col>73</xdr:col>
      <xdr:colOff>180975</xdr:colOff>
      <xdr:row>38</xdr:row>
      <xdr:rowOff>146050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32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38</xdr:row>
      <xdr:rowOff>146050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64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85725</xdr:rowOff>
    </xdr:from>
    <xdr:to>
      <xdr:col>82</xdr:col>
      <xdr:colOff>158750</xdr:colOff>
      <xdr:row>38</xdr:row>
      <xdr:rowOff>15875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57802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114300</xdr:rowOff>
    </xdr:from>
    <xdr:to>
      <xdr:col>78</xdr:col>
      <xdr:colOff>120650</xdr:colOff>
      <xdr:row>38</xdr:row>
      <xdr:rowOff>44450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29227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38100</xdr:rowOff>
    </xdr:from>
    <xdr:to>
      <xdr:col>74</xdr:col>
      <xdr:colOff>31750</xdr:colOff>
      <xdr:row>37</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124477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95250</xdr:rowOff>
    </xdr:from>
    <xdr:to>
      <xdr:col>69</xdr:col>
      <xdr:colOff>142875</xdr:colOff>
      <xdr:row>39</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震災以前に普通建設事業の抑制に努めていたことによる元金償還額の減少により類似団体平均を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ポイント下回ったことが考えられる。しかし、</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の過疎地域指定に伴い、各種過疎対策事業の財源として発行した過疎対策事業債の償還により、増加の推移が想定されるため、他事業については、極力、地方債に依存しない事業となるよう財政運営に努めたい。</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02337"/>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72137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52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49276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52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85852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79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ポイント増加し、依然として類似団体よりも高い数値となっているが、これは震災以降に増加した事業に対する人件費や、公共施設の維持管理費用によるものとなっている。</a:t>
          </a:r>
        </a:p>
        <a:p>
          <a:r>
            <a:rPr kumimoji="1" lang="ja-JP" altLang="en-US" sz="1300">
              <a:latin typeface="ＭＳ Ｐゴシック" panose="020B0600070205080204" pitchFamily="50" charset="-128"/>
              <a:ea typeface="ＭＳ Ｐゴシック" panose="020B0600070205080204" pitchFamily="50" charset="-128"/>
            </a:rPr>
            <a:t>　今後は復興事業の終息に伴い、震災以前の水準に推移するものと見込んでいるが、計画や目標に沿った事業を進めると同時に、一般財源確保の検討に努め経常経費収支比率の改善を図る。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108713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3152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89787"/>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79</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89787"/>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110998</xdr:rowOff>
    </xdr:from>
    <xdr:to>
      <xdr:col>69</xdr:col>
      <xdr:colOff>92075</xdr:colOff>
      <xdr:row>79</xdr:row>
      <xdr:rowOff>110998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655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60198</xdr:rowOff>
    </xdr:from>
    <xdr:to>
      <xdr:col>69</xdr:col>
      <xdr:colOff>142875</xdr:colOff>
      <xdr:row>79</xdr:row>
      <xdr:rowOff>161798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146575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60198</xdr:rowOff>
    </xdr:from>
    <xdr:to>
      <xdr:col>65</xdr:col>
      <xdr:colOff>53975</xdr:colOff>
      <xdr:row>79</xdr:row>
      <xdr:rowOff>161798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146575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18896</xdr:rowOff>
    </xdr:from>
    <xdr:to>
      <xdr:col>29</xdr:col>
      <xdr:colOff>127000</xdr:colOff>
      <xdr:row>17</xdr:row>
      <xdr:rowOff>25885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81171"/>
          <a:ext cx="647700" cy="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12332</xdr:rowOff>
    </xdr:from>
    <xdr:to>
      <xdr:col>26</xdr:col>
      <xdr:colOff>50800</xdr:colOff>
      <xdr:row>17</xdr:row>
      <xdr:rowOff>25885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74607"/>
          <a:ext cx="698500" cy="13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12332</xdr:rowOff>
    </xdr:from>
    <xdr:to>
      <xdr:col>22</xdr:col>
      <xdr:colOff>114300</xdr:colOff>
      <xdr:row>17</xdr:row>
      <xdr:rowOff>27897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4607"/>
          <a:ext cx="698500" cy="1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25637</xdr:rowOff>
    </xdr:from>
    <xdr:to>
      <xdr:col>18</xdr:col>
      <xdr:colOff>177800</xdr:colOff>
      <xdr:row>17</xdr:row>
      <xdr:rowOff>27897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87912"/>
          <a:ext cx="698500" cy="2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139546</xdr:rowOff>
    </xdr:from>
    <xdr:to>
      <xdr:col>29</xdr:col>
      <xdr:colOff>177800</xdr:colOff>
      <xdr:row>17</xdr:row>
      <xdr:rowOff>69696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0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156073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7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146535</xdr:rowOff>
    </xdr:from>
    <xdr:to>
      <xdr:col>26</xdr:col>
      <xdr:colOff>101600</xdr:colOff>
      <xdr:row>17</xdr:row>
      <xdr:rowOff>76685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7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86862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132982</xdr:rowOff>
    </xdr:from>
    <xdr:to>
      <xdr:col>22</xdr:col>
      <xdr:colOff>165100</xdr:colOff>
      <xdr:row>17</xdr:row>
      <xdr:rowOff>63132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3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73309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9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148547</xdr:rowOff>
    </xdr:from>
    <xdr:to>
      <xdr:col>19</xdr:col>
      <xdr:colOff>38100</xdr:colOff>
      <xdr:row>17</xdr:row>
      <xdr:rowOff>78697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9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88874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146287</xdr:rowOff>
    </xdr:from>
    <xdr:to>
      <xdr:col>15</xdr:col>
      <xdr:colOff>101600</xdr:colOff>
      <xdr:row>17</xdr:row>
      <xdr:rowOff>76437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37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86614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0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334935</xdr:rowOff>
    </xdr:from>
    <xdr:to>
      <xdr:col>29</xdr:col>
      <xdr:colOff>127000</xdr:colOff>
      <xdr:row>36</xdr:row>
      <xdr:rowOff>2253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45285"/>
          <a:ext cx="647700" cy="1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334935</xdr:rowOff>
    </xdr:from>
    <xdr:to>
      <xdr:col>26</xdr:col>
      <xdr:colOff>50800</xdr:colOff>
      <xdr:row>36</xdr:row>
      <xdr:rowOff>49276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45285"/>
          <a:ext cx="698500" cy="57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49276</xdr:rowOff>
    </xdr:from>
    <xdr:to>
      <xdr:col>22</xdr:col>
      <xdr:colOff>114300</xdr:colOff>
      <xdr:row>36</xdr:row>
      <xdr:rowOff>82834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02526"/>
          <a:ext cx="698500" cy="33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312486</xdr:rowOff>
    </xdr:from>
    <xdr:to>
      <xdr:col>18</xdr:col>
      <xdr:colOff>177800</xdr:colOff>
      <xdr:row>36</xdr:row>
      <xdr:rowOff>82834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22836"/>
          <a:ext cx="698500" cy="113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294353</xdr:rowOff>
    </xdr:from>
    <xdr:to>
      <xdr:col>29</xdr:col>
      <xdr:colOff>177800</xdr:colOff>
      <xdr:row>36</xdr:row>
      <xdr:rowOff>53053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0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266430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284135</xdr:rowOff>
    </xdr:from>
    <xdr:to>
      <xdr:col>26</xdr:col>
      <xdr:colOff>101600</xdr:colOff>
      <xdr:row>36</xdr:row>
      <xdr:rowOff>42835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9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27612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80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341376</xdr:rowOff>
    </xdr:from>
    <xdr:to>
      <xdr:col>22</xdr:col>
      <xdr:colOff>165100</xdr:colOff>
      <xdr:row>36</xdr:row>
      <xdr:rowOff>100076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84853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32034</xdr:rowOff>
    </xdr:from>
    <xdr:to>
      <xdr:col>19</xdr:col>
      <xdr:colOff>38100</xdr:colOff>
      <xdr:row>36</xdr:row>
      <xdr:rowOff>133634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118411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7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261686</xdr:rowOff>
    </xdr:from>
    <xdr:to>
      <xdr:col>15</xdr:col>
      <xdr:colOff>101600</xdr:colOff>
      <xdr:row>36</xdr:row>
      <xdr:rowOff>20386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7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5163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5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11,562
11,457
64.58
8,916,249
8,254,198
221,512
4,397,888
7,747,840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148920</xdr:rowOff>
    </xdr:from>
    <xdr:to>
      <xdr:col>24</xdr:col>
      <xdr:colOff>63500</xdr:colOff>
      <xdr:row>34</xdr:row>
      <xdr:rowOff>6972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06770"/>
          <a:ext cx="8382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107112</xdr:rowOff>
    </xdr:from>
    <xdr:to>
      <xdr:col>19</xdr:col>
      <xdr:colOff>177800</xdr:colOff>
      <xdr:row>34</xdr:row>
      <xdr:rowOff>6972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64962"/>
          <a:ext cx="889000" cy="7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107112</xdr:rowOff>
    </xdr:from>
    <xdr:to>
      <xdr:col>15</xdr:col>
      <xdr:colOff>50800</xdr:colOff>
      <xdr:row>33</xdr:row>
      <xdr:rowOff>128753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64962"/>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128753</xdr:rowOff>
    </xdr:from>
    <xdr:to>
      <xdr:col>10</xdr:col>
      <xdr:colOff>114300</xdr:colOff>
      <xdr:row>34</xdr:row>
      <xdr:rowOff>125375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6603"/>
          <a:ext cx="889000" cy="1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98120</xdr:rowOff>
    </xdr:from>
    <xdr:to>
      <xdr:col>24</xdr:col>
      <xdr:colOff>114300</xdr:colOff>
      <xdr:row>34</xdr:row>
      <xdr:rowOff>28270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120997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127622</xdr:rowOff>
    </xdr:from>
    <xdr:to>
      <xdr:col>20</xdr:col>
      <xdr:colOff>38100</xdr:colOff>
      <xdr:row>34</xdr:row>
      <xdr:rowOff>57772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74299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56312</xdr:rowOff>
    </xdr:from>
    <xdr:to>
      <xdr:col>15</xdr:col>
      <xdr:colOff>101600</xdr:colOff>
      <xdr:row>33</xdr:row>
      <xdr:rowOff>157912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2989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8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77953</xdr:rowOff>
    </xdr:from>
    <xdr:to>
      <xdr:col>10</xdr:col>
      <xdr:colOff>165100</xdr:colOff>
      <xdr:row>34</xdr:row>
      <xdr:rowOff>8103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24630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1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74575</xdr:rowOff>
    </xdr:from>
    <xdr:to>
      <xdr:col>6</xdr:col>
      <xdr:colOff>38100</xdr:colOff>
      <xdr:row>35</xdr:row>
      <xdr:rowOff>4725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21252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7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34521</xdr:rowOff>
    </xdr:from>
    <xdr:to>
      <xdr:col>24</xdr:col>
      <xdr:colOff>63500</xdr:colOff>
      <xdr:row>56</xdr:row>
      <xdr:rowOff>115004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35721"/>
          <a:ext cx="838200" cy="8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34521</xdr:rowOff>
    </xdr:from>
    <xdr:to>
      <xdr:col>19</xdr:col>
      <xdr:colOff>177800</xdr:colOff>
      <xdr:row>56</xdr:row>
      <xdr:rowOff>88277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35721"/>
          <a:ext cx="889000" cy="5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79460</xdr:rowOff>
    </xdr:from>
    <xdr:to>
      <xdr:col>15</xdr:col>
      <xdr:colOff>50800</xdr:colOff>
      <xdr:row>56</xdr:row>
      <xdr:rowOff>88277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80660"/>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79460</xdr:rowOff>
    </xdr:from>
    <xdr:to>
      <xdr:col>10</xdr:col>
      <xdr:colOff>114300</xdr:colOff>
      <xdr:row>56</xdr:row>
      <xdr:rowOff>97348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80660"/>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64204</xdr:rowOff>
    </xdr:from>
    <xdr:to>
      <xdr:col>24</xdr:col>
      <xdr:colOff>114300</xdr:colOff>
      <xdr:row>56</xdr:row>
      <xdr:rowOff>165804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87081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1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155171</xdr:rowOff>
    </xdr:from>
    <xdr:to>
      <xdr:col>20</xdr:col>
      <xdr:colOff>38100</xdr:colOff>
      <xdr:row>56</xdr:row>
      <xdr:rowOff>85321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8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101848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6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37477</xdr:rowOff>
    </xdr:from>
    <xdr:to>
      <xdr:col>15</xdr:col>
      <xdr:colOff>101600</xdr:colOff>
      <xdr:row>56</xdr:row>
      <xdr:rowOff>139077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155604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1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28660</xdr:rowOff>
    </xdr:from>
    <xdr:to>
      <xdr:col>10</xdr:col>
      <xdr:colOff>165100</xdr:colOff>
      <xdr:row>56</xdr:row>
      <xdr:rowOff>130260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146787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0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46548</xdr:rowOff>
    </xdr:from>
    <xdr:to>
      <xdr:col>6</xdr:col>
      <xdr:colOff>38100</xdr:colOff>
      <xdr:row>56</xdr:row>
      <xdr:rowOff>148148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4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164675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157759</xdr:rowOff>
    </xdr:from>
    <xdr:to>
      <xdr:col>24</xdr:col>
      <xdr:colOff>63500</xdr:colOff>
      <xdr:row>76</xdr:row>
      <xdr:rowOff>109296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16509"/>
          <a:ext cx="8382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88265</xdr:rowOff>
    </xdr:from>
    <xdr:to>
      <xdr:col>19</xdr:col>
      <xdr:colOff>177800</xdr:colOff>
      <xdr:row>75</xdr:row>
      <xdr:rowOff>157759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775565"/>
          <a:ext cx="889000" cy="24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83366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8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88265</xdr:rowOff>
    </xdr:from>
    <xdr:to>
      <xdr:col>15</xdr:col>
      <xdr:colOff>50800</xdr:colOff>
      <xdr:row>75</xdr:row>
      <xdr:rowOff>2083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775565"/>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54791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2083</xdr:rowOff>
    </xdr:from>
    <xdr:to>
      <xdr:col>10</xdr:col>
      <xdr:colOff>114300</xdr:colOff>
      <xdr:row>75</xdr:row>
      <xdr:rowOff>123089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860833"/>
          <a:ext cx="889000" cy="1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58496</xdr:rowOff>
    </xdr:from>
    <xdr:to>
      <xdr:col>24</xdr:col>
      <xdr:colOff>114300</xdr:colOff>
      <xdr:row>76</xdr:row>
      <xdr:rowOff>160096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81373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106959</xdr:rowOff>
    </xdr:from>
    <xdr:to>
      <xdr:col>20</xdr:col>
      <xdr:colOff>38100</xdr:colOff>
      <xdr:row>76</xdr:row>
      <xdr:rowOff>37109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53636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4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37465</xdr:rowOff>
    </xdr:from>
    <xdr:to>
      <xdr:col>15</xdr:col>
      <xdr:colOff>101600</xdr:colOff>
      <xdr:row>74</xdr:row>
      <xdr:rowOff>139065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7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155592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4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122733</xdr:rowOff>
    </xdr:from>
    <xdr:to>
      <xdr:col>10</xdr:col>
      <xdr:colOff>165100</xdr:colOff>
      <xdr:row>75</xdr:row>
      <xdr:rowOff>52883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69410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8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72289</xdr:rowOff>
    </xdr:from>
    <xdr:to>
      <xdr:col>6</xdr:col>
      <xdr:colOff>38100</xdr:colOff>
      <xdr:row>76</xdr:row>
      <xdr:rowOff>2439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3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18966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7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128972</xdr:rowOff>
    </xdr:from>
    <xdr:to>
      <xdr:col>24</xdr:col>
      <xdr:colOff>63500</xdr:colOff>
      <xdr:row>96</xdr:row>
      <xdr:rowOff>144109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88172"/>
          <a:ext cx="8382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60996</xdr:rowOff>
    </xdr:from>
    <xdr:to>
      <xdr:col>19</xdr:col>
      <xdr:colOff>177800</xdr:colOff>
      <xdr:row>96</xdr:row>
      <xdr:rowOff>128972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48746"/>
          <a:ext cx="889000" cy="23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60996</xdr:rowOff>
    </xdr:from>
    <xdr:to>
      <xdr:col>15</xdr:col>
      <xdr:colOff>50800</xdr:colOff>
      <xdr:row>98</xdr:row>
      <xdr:rowOff>50611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48746"/>
          <a:ext cx="889000" cy="50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50611</xdr:rowOff>
    </xdr:from>
    <xdr:to>
      <xdr:col>10</xdr:col>
      <xdr:colOff>114300</xdr:colOff>
      <xdr:row>98</xdr:row>
      <xdr:rowOff>80673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52711"/>
          <a:ext cx="889000" cy="3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93309</xdr:rowOff>
    </xdr:from>
    <xdr:to>
      <xdr:col>24</xdr:col>
      <xdr:colOff>114300</xdr:colOff>
      <xdr:row>97</xdr:row>
      <xdr:rowOff>23459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5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71736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78172</xdr:rowOff>
    </xdr:from>
    <xdr:to>
      <xdr:col>20</xdr:col>
      <xdr:colOff>38100</xdr:colOff>
      <xdr:row>97</xdr:row>
      <xdr:rowOff>8322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170899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3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10196</xdr:rowOff>
    </xdr:from>
    <xdr:to>
      <xdr:col>15</xdr:col>
      <xdr:colOff>101600</xdr:colOff>
      <xdr:row>95</xdr:row>
      <xdr:rowOff>111796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102923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9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171261</xdr:rowOff>
    </xdr:from>
    <xdr:to>
      <xdr:col>10</xdr:col>
      <xdr:colOff>165100</xdr:colOff>
      <xdr:row>98</xdr:row>
      <xdr:rowOff>101411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0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92538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9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29873</xdr:rowOff>
    </xdr:from>
    <xdr:to>
      <xdr:col>6</xdr:col>
      <xdr:colOff>38100</xdr:colOff>
      <xdr:row>98</xdr:row>
      <xdr:rowOff>131473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3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122600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2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71307</xdr:rowOff>
    </xdr:from>
    <xdr:to>
      <xdr:col>55</xdr:col>
      <xdr:colOff>0</xdr:colOff>
      <xdr:row>36</xdr:row>
      <xdr:rowOff>98061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00607"/>
          <a:ext cx="838200" cy="3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170374</xdr:rowOff>
    </xdr:from>
    <xdr:to>
      <xdr:col>50</xdr:col>
      <xdr:colOff>114300</xdr:colOff>
      <xdr:row>34</xdr:row>
      <xdr:rowOff>71307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28224"/>
          <a:ext cx="889000" cy="7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13242</xdr:rowOff>
    </xdr:from>
    <xdr:to>
      <xdr:col>45</xdr:col>
      <xdr:colOff>177800</xdr:colOff>
      <xdr:row>33</xdr:row>
      <xdr:rowOff>170374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671092"/>
          <a:ext cx="889000" cy="15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13242</xdr:rowOff>
    </xdr:from>
    <xdr:to>
      <xdr:col>41</xdr:col>
      <xdr:colOff>50800</xdr:colOff>
      <xdr:row>36</xdr:row>
      <xdr:rowOff>137894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671092"/>
          <a:ext cx="889000" cy="6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72257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47261</xdr:rowOff>
    </xdr:from>
    <xdr:to>
      <xdr:col>55</xdr:col>
      <xdr:colOff>50800</xdr:colOff>
      <xdr:row>36</xdr:row>
      <xdr:rowOff>148861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25688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20507</xdr:rowOff>
    </xdr:from>
    <xdr:to>
      <xdr:col>50</xdr:col>
      <xdr:colOff>165100</xdr:colOff>
      <xdr:row>34</xdr:row>
      <xdr:rowOff>122107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138634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2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119574</xdr:rowOff>
    </xdr:from>
    <xdr:to>
      <xdr:col>46</xdr:col>
      <xdr:colOff>38100</xdr:colOff>
      <xdr:row>34</xdr:row>
      <xdr:rowOff>49724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66251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5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133892</xdr:rowOff>
    </xdr:from>
    <xdr:to>
      <xdr:col>41</xdr:col>
      <xdr:colOff>101600</xdr:colOff>
      <xdr:row>33</xdr:row>
      <xdr:rowOff>64042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80569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39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87094</xdr:rowOff>
    </xdr:from>
    <xdr:to>
      <xdr:col>36</xdr:col>
      <xdr:colOff>165100</xdr:colOff>
      <xdr:row>37</xdr:row>
      <xdr:rowOff>17244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5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33771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3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70252</xdr:rowOff>
    </xdr:from>
    <xdr:to>
      <xdr:col>55</xdr:col>
      <xdr:colOff>0</xdr:colOff>
      <xdr:row>56</xdr:row>
      <xdr:rowOff>142706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671452"/>
          <a:ext cx="838200" cy="7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99447</xdr:rowOff>
    </xdr:from>
    <xdr:to>
      <xdr:col>50</xdr:col>
      <xdr:colOff>114300</xdr:colOff>
      <xdr:row>56</xdr:row>
      <xdr:rowOff>70252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29197"/>
          <a:ext cx="889000" cy="14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21155</xdr:rowOff>
    </xdr:from>
    <xdr:to>
      <xdr:col>45</xdr:col>
      <xdr:colOff>177800</xdr:colOff>
      <xdr:row>55</xdr:row>
      <xdr:rowOff>99447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8936555"/>
          <a:ext cx="889000" cy="59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21155</xdr:rowOff>
    </xdr:from>
    <xdr:to>
      <xdr:col>41</xdr:col>
      <xdr:colOff>50800</xdr:colOff>
      <xdr:row>52</xdr:row>
      <xdr:rowOff>57663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8936555"/>
          <a:ext cx="889000" cy="3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91906</xdr:rowOff>
    </xdr:from>
    <xdr:to>
      <xdr:col>55</xdr:col>
      <xdr:colOff>50800</xdr:colOff>
      <xdr:row>57</xdr:row>
      <xdr:rowOff>22056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9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114783</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4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19452</xdr:rowOff>
    </xdr:from>
    <xdr:to>
      <xdr:col>50</xdr:col>
      <xdr:colOff>165100</xdr:colOff>
      <xdr:row>56</xdr:row>
      <xdr:rowOff>121052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137579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39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48647</xdr:rowOff>
    </xdr:from>
    <xdr:to>
      <xdr:col>46</xdr:col>
      <xdr:colOff>38100</xdr:colOff>
      <xdr:row>55</xdr:row>
      <xdr:rowOff>150247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166774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25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141805</xdr:rowOff>
    </xdr:from>
    <xdr:to>
      <xdr:col>41</xdr:col>
      <xdr:colOff>101600</xdr:colOff>
      <xdr:row>52</xdr:row>
      <xdr:rowOff>71955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8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88482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6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6863</xdr:rowOff>
    </xdr:from>
    <xdr:to>
      <xdr:col>36</xdr:col>
      <xdr:colOff>165100</xdr:colOff>
      <xdr:row>52</xdr:row>
      <xdr:rowOff>108463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89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124990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69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77555</xdr:rowOff>
    </xdr:from>
    <xdr:to>
      <xdr:col>55</xdr:col>
      <xdr:colOff>0</xdr:colOff>
      <xdr:row>77</xdr:row>
      <xdr:rowOff>33865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107755"/>
          <a:ext cx="838200" cy="1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98203</xdr:rowOff>
    </xdr:from>
    <xdr:to>
      <xdr:col>50</xdr:col>
      <xdr:colOff>114300</xdr:colOff>
      <xdr:row>77</xdr:row>
      <xdr:rowOff>33865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2785503"/>
          <a:ext cx="889000" cy="45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157348</xdr:rowOff>
    </xdr:from>
    <xdr:to>
      <xdr:col>45</xdr:col>
      <xdr:colOff>177800</xdr:colOff>
      <xdr:row>74</xdr:row>
      <xdr:rowOff>98203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673198"/>
          <a:ext cx="889000" cy="11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157348</xdr:rowOff>
    </xdr:from>
    <xdr:to>
      <xdr:col>41</xdr:col>
      <xdr:colOff>50800</xdr:colOff>
      <xdr:row>74</xdr:row>
      <xdr:rowOff>165040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673198"/>
          <a:ext cx="889000" cy="17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26755</xdr:rowOff>
    </xdr:from>
    <xdr:to>
      <xdr:col>55</xdr:col>
      <xdr:colOff>50800</xdr:colOff>
      <xdr:row>76</xdr:row>
      <xdr:rowOff>128355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0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49632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0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154515</xdr:rowOff>
    </xdr:from>
    <xdr:to>
      <xdr:col>50</xdr:col>
      <xdr:colOff>165100</xdr:colOff>
      <xdr:row>77</xdr:row>
      <xdr:rowOff>84665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75792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47403</xdr:rowOff>
    </xdr:from>
    <xdr:to>
      <xdr:col>46</xdr:col>
      <xdr:colOff>38100</xdr:colOff>
      <xdr:row>74</xdr:row>
      <xdr:rowOff>149003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7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165530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50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106548</xdr:rowOff>
    </xdr:from>
    <xdr:to>
      <xdr:col>41</xdr:col>
      <xdr:colOff>101600</xdr:colOff>
      <xdr:row>74</xdr:row>
      <xdr:rowOff>36698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62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53225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39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114240</xdr:rowOff>
    </xdr:from>
    <xdr:to>
      <xdr:col>36</xdr:col>
      <xdr:colOff>165100</xdr:colOff>
      <xdr:row>75</xdr:row>
      <xdr:rowOff>44390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8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60917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57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147129</xdr:rowOff>
    </xdr:from>
    <xdr:to>
      <xdr:col>55</xdr:col>
      <xdr:colOff>0</xdr:colOff>
      <xdr:row>96</xdr:row>
      <xdr:rowOff>119301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263429"/>
          <a:ext cx="838200" cy="3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147129</xdr:rowOff>
    </xdr:from>
    <xdr:to>
      <xdr:col>50</xdr:col>
      <xdr:colOff>114300</xdr:colOff>
      <xdr:row>96</xdr:row>
      <xdr:rowOff>134846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263429"/>
          <a:ext cx="889000" cy="33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131707</xdr:rowOff>
    </xdr:from>
    <xdr:to>
      <xdr:col>45</xdr:col>
      <xdr:colOff>177800</xdr:colOff>
      <xdr:row>96</xdr:row>
      <xdr:rowOff>134846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5733657"/>
          <a:ext cx="889000" cy="8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89584</xdr:rowOff>
    </xdr:from>
    <xdr:to>
      <xdr:col>41</xdr:col>
      <xdr:colOff>50800</xdr:colOff>
      <xdr:row>91</xdr:row>
      <xdr:rowOff>131707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5520084"/>
          <a:ext cx="889000" cy="2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68501</xdr:rowOff>
    </xdr:from>
    <xdr:to>
      <xdr:col>55</xdr:col>
      <xdr:colOff>50800</xdr:colOff>
      <xdr:row>96</xdr:row>
      <xdr:rowOff>170101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2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46928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0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96329</xdr:rowOff>
    </xdr:from>
    <xdr:to>
      <xdr:col>50</xdr:col>
      <xdr:colOff>165100</xdr:colOff>
      <xdr:row>95</xdr:row>
      <xdr:rowOff>26479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43006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598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84046</xdr:rowOff>
    </xdr:from>
    <xdr:to>
      <xdr:col>46</xdr:col>
      <xdr:colOff>38100</xdr:colOff>
      <xdr:row>97</xdr:row>
      <xdr:rowOff>14196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30723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80907</xdr:rowOff>
    </xdr:from>
    <xdr:to>
      <xdr:col>41</xdr:col>
      <xdr:colOff>101600</xdr:colOff>
      <xdr:row>92</xdr:row>
      <xdr:rowOff>11057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56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27584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45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38784</xdr:rowOff>
    </xdr:from>
    <xdr:to>
      <xdr:col>36</xdr:col>
      <xdr:colOff>165100</xdr:colOff>
      <xdr:row>90</xdr:row>
      <xdr:rowOff>140384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546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156911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24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1274</xdr:rowOff>
    </xdr:from>
    <xdr:to>
      <xdr:col>85</xdr:col>
      <xdr:colOff>127000</xdr:colOff>
      <xdr:row>38</xdr:row>
      <xdr:rowOff>109950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16374"/>
          <a:ext cx="838200" cy="10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76099</xdr:rowOff>
    </xdr:from>
    <xdr:to>
      <xdr:col>81</xdr:col>
      <xdr:colOff>50800</xdr:colOff>
      <xdr:row>38</xdr:row>
      <xdr:rowOff>1274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19749"/>
          <a:ext cx="889000" cy="9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136327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76099</xdr:rowOff>
    </xdr:from>
    <xdr:to>
      <xdr:col>76</xdr:col>
      <xdr:colOff>114300</xdr:colOff>
      <xdr:row>37</xdr:row>
      <xdr:rowOff>122605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19749"/>
          <a:ext cx="889000" cy="4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138709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122605</xdr:rowOff>
    </xdr:from>
    <xdr:to>
      <xdr:col>71</xdr:col>
      <xdr:colOff>177800</xdr:colOff>
      <xdr:row>38</xdr:row>
      <xdr:rowOff>58775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66255"/>
          <a:ext cx="8890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59150</xdr:rowOff>
    </xdr:from>
    <xdr:to>
      <xdr:col>85</xdr:col>
      <xdr:colOff>177800</xdr:colOff>
      <xdr:row>38</xdr:row>
      <xdr:rowOff>160750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121924</xdr:rowOff>
    </xdr:from>
    <xdr:to>
      <xdr:col>81</xdr:col>
      <xdr:colOff>101600</xdr:colOff>
      <xdr:row>38</xdr:row>
      <xdr:rowOff>52074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68601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4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25299</xdr:rowOff>
    </xdr:from>
    <xdr:to>
      <xdr:col>76</xdr:col>
      <xdr:colOff>165100</xdr:colOff>
      <xdr:row>37</xdr:row>
      <xdr:rowOff>126899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6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143426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71805</xdr:rowOff>
    </xdr:from>
    <xdr:to>
      <xdr:col>72</xdr:col>
      <xdr:colOff>38100</xdr:colOff>
      <xdr:row>38</xdr:row>
      <xdr:rowOff>1955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18482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7975</xdr:rowOff>
    </xdr:from>
    <xdr:to>
      <xdr:col>67</xdr:col>
      <xdr:colOff>101600</xdr:colOff>
      <xdr:row>38</xdr:row>
      <xdr:rowOff>109575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126102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96782</xdr:rowOff>
    </xdr:from>
    <xdr:to>
      <xdr:col>85</xdr:col>
      <xdr:colOff>127000</xdr:colOff>
      <xdr:row>77</xdr:row>
      <xdr:rowOff>60851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784082"/>
          <a:ext cx="838200" cy="47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96782</xdr:rowOff>
    </xdr:from>
    <xdr:to>
      <xdr:col>81</xdr:col>
      <xdr:colOff>50800</xdr:colOff>
      <xdr:row>77</xdr:row>
      <xdr:rowOff>85942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784082"/>
          <a:ext cx="889000" cy="5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85942</xdr:rowOff>
    </xdr:from>
    <xdr:to>
      <xdr:col>76</xdr:col>
      <xdr:colOff>114300</xdr:colOff>
      <xdr:row>77</xdr:row>
      <xdr:rowOff>95297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87592"/>
          <a:ext cx="889000" cy="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95297</xdr:rowOff>
    </xdr:from>
    <xdr:to>
      <xdr:col>71</xdr:col>
      <xdr:colOff>177800</xdr:colOff>
      <xdr:row>77</xdr:row>
      <xdr:rowOff>98703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96947"/>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10051</xdr:rowOff>
    </xdr:from>
    <xdr:to>
      <xdr:col>85</xdr:col>
      <xdr:colOff>177800</xdr:colOff>
      <xdr:row>77</xdr:row>
      <xdr:rowOff>111651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159928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9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45982</xdr:rowOff>
    </xdr:from>
    <xdr:to>
      <xdr:col>81</xdr:col>
      <xdr:colOff>101600</xdr:colOff>
      <xdr:row>74</xdr:row>
      <xdr:rowOff>147582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7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164109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5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35142</xdr:rowOff>
    </xdr:from>
    <xdr:to>
      <xdr:col>76</xdr:col>
      <xdr:colOff>165100</xdr:colOff>
      <xdr:row>77</xdr:row>
      <xdr:rowOff>136742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127869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44497</xdr:rowOff>
    </xdr:from>
    <xdr:to>
      <xdr:col>72</xdr:col>
      <xdr:colOff>38100</xdr:colOff>
      <xdr:row>77</xdr:row>
      <xdr:rowOff>146097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137224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3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47903</xdr:rowOff>
    </xdr:from>
    <xdr:to>
      <xdr:col>67</xdr:col>
      <xdr:colOff>101600</xdr:colOff>
      <xdr:row>77</xdr:row>
      <xdr:rowOff>149503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4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140630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64669</xdr:rowOff>
    </xdr:from>
    <xdr:to>
      <xdr:col>85</xdr:col>
      <xdr:colOff>127000</xdr:colOff>
      <xdr:row>97</xdr:row>
      <xdr:rowOff>148689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695319"/>
          <a:ext cx="838200" cy="8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18985</xdr:rowOff>
    </xdr:from>
    <xdr:to>
      <xdr:col>81</xdr:col>
      <xdr:colOff>50800</xdr:colOff>
      <xdr:row>97</xdr:row>
      <xdr:rowOff>64669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306735"/>
          <a:ext cx="889000" cy="38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17349</xdr:rowOff>
    </xdr:from>
    <xdr:to>
      <xdr:col>76</xdr:col>
      <xdr:colOff>114300</xdr:colOff>
      <xdr:row>95</xdr:row>
      <xdr:rowOff>18985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305099"/>
          <a:ext cx="889000" cy="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17349</xdr:rowOff>
    </xdr:from>
    <xdr:to>
      <xdr:col>71</xdr:col>
      <xdr:colOff>177800</xdr:colOff>
      <xdr:row>96</xdr:row>
      <xdr:rowOff>96083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305099"/>
          <a:ext cx="889000" cy="25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97889</xdr:rowOff>
    </xdr:from>
    <xdr:to>
      <xdr:col>85</xdr:col>
      <xdr:colOff>177800</xdr:colOff>
      <xdr:row>98</xdr:row>
      <xdr:rowOff>28039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76316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0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13869</xdr:rowOff>
    </xdr:from>
    <xdr:to>
      <xdr:col>81</xdr:col>
      <xdr:colOff>101600</xdr:colOff>
      <xdr:row>97</xdr:row>
      <xdr:rowOff>115469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131996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1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139635</xdr:rowOff>
    </xdr:from>
    <xdr:to>
      <xdr:col>76</xdr:col>
      <xdr:colOff>165100</xdr:colOff>
      <xdr:row>95</xdr:row>
      <xdr:rowOff>69785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2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86312</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03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137999</xdr:rowOff>
    </xdr:from>
    <xdr:to>
      <xdr:col>72</xdr:col>
      <xdr:colOff>38100</xdr:colOff>
      <xdr:row>95</xdr:row>
      <xdr:rowOff>68149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25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84676</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02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45283</xdr:rowOff>
    </xdr:from>
    <xdr:to>
      <xdr:col>67</xdr:col>
      <xdr:colOff>101600</xdr:colOff>
      <xdr:row>96</xdr:row>
      <xdr:rowOff>146883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2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30429</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16979"/>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30429</xdr:rowOff>
    </xdr:from>
    <xdr:to>
      <xdr:col>102</xdr:col>
      <xdr:colOff>114300</xdr:colOff>
      <xdr:row>39</xdr:row>
      <xdr:rowOff>42202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716979"/>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151079</xdr:rowOff>
    </xdr:from>
    <xdr:to>
      <xdr:col>102</xdr:col>
      <xdr:colOff>165100</xdr:colOff>
      <xdr:row>39</xdr:row>
      <xdr:rowOff>81229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72356</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75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162852</xdr:rowOff>
    </xdr:from>
    <xdr:to>
      <xdr:col>98</xdr:col>
      <xdr:colOff>38100</xdr:colOff>
      <xdr:row>39</xdr:row>
      <xdr:rowOff>93002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84129</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99333" y="6770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xdr:rowOff>
    </xdr:from>
    <xdr:to>
      <xdr:col>116</xdr:col>
      <xdr:colOff>63500</xdr:colOff>
      <xdr:row>59</xdr:row>
      <xdr:rowOff>1397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15576"/>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1397</xdr:rowOff>
    </xdr:from>
    <xdr:to>
      <xdr:col>111</xdr:col>
      <xdr:colOff>177800</xdr:colOff>
      <xdr:row>59</xdr:row>
      <xdr:rowOff>3193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16947"/>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3193</xdr:rowOff>
    </xdr:from>
    <xdr:to>
      <xdr:col>107</xdr:col>
      <xdr:colOff>50800</xdr:colOff>
      <xdr:row>59</xdr:row>
      <xdr:rowOff>4271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18743"/>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4271</xdr:rowOff>
    </xdr:from>
    <xdr:to>
      <xdr:col>102</xdr:col>
      <xdr:colOff>114300</xdr:colOff>
      <xdr:row>59</xdr:row>
      <xdr:rowOff>4434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19821"/>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120676</xdr:rowOff>
    </xdr:from>
    <xdr:to>
      <xdr:col>116</xdr:col>
      <xdr:colOff>114300</xdr:colOff>
      <xdr:row>59</xdr:row>
      <xdr:rowOff>50826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6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35603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122047</xdr:rowOff>
    </xdr:from>
    <xdr:to>
      <xdr:col>112</xdr:col>
      <xdr:colOff>38100</xdr:colOff>
      <xdr:row>59</xdr:row>
      <xdr:rowOff>52197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43324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5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123843</xdr:rowOff>
    </xdr:from>
    <xdr:to>
      <xdr:col>107</xdr:col>
      <xdr:colOff>101600</xdr:colOff>
      <xdr:row>59</xdr:row>
      <xdr:rowOff>53993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6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45120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6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124921</xdr:rowOff>
    </xdr:from>
    <xdr:to>
      <xdr:col>102</xdr:col>
      <xdr:colOff>165100</xdr:colOff>
      <xdr:row>59</xdr:row>
      <xdr:rowOff>55071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6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46198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6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125084</xdr:rowOff>
    </xdr:from>
    <xdr:to>
      <xdr:col>98</xdr:col>
      <xdr:colOff>38100</xdr:colOff>
      <xdr:row>59</xdr:row>
      <xdr:rowOff>55234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46361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6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7232</xdr:rowOff>
    </xdr:from>
    <xdr:to>
      <xdr:col>116</xdr:col>
      <xdr:colOff>63500</xdr:colOff>
      <xdr:row>78</xdr:row>
      <xdr:rowOff>18151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80332"/>
          <a:ext cx="838200" cy="1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18151</xdr:rowOff>
    </xdr:from>
    <xdr:to>
      <xdr:col>111</xdr:col>
      <xdr:colOff>177800</xdr:colOff>
      <xdr:row>78</xdr:row>
      <xdr:rowOff>29514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91251"/>
          <a:ext cx="889000" cy="1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29514</xdr:rowOff>
    </xdr:from>
    <xdr:to>
      <xdr:col>107</xdr:col>
      <xdr:colOff>50800</xdr:colOff>
      <xdr:row>78</xdr:row>
      <xdr:rowOff>54573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02614"/>
          <a:ext cx="889000" cy="2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54573</xdr:rowOff>
    </xdr:from>
    <xdr:to>
      <xdr:col>102</xdr:col>
      <xdr:colOff>114300</xdr:colOff>
      <xdr:row>78</xdr:row>
      <xdr:rowOff>76389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27673"/>
          <a:ext cx="889000" cy="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127882</xdr:rowOff>
    </xdr:from>
    <xdr:to>
      <xdr:col>116</xdr:col>
      <xdr:colOff>114300</xdr:colOff>
      <xdr:row>78</xdr:row>
      <xdr:rowOff>58032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2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106309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138801</xdr:rowOff>
    </xdr:from>
    <xdr:to>
      <xdr:col>112</xdr:col>
      <xdr:colOff>38100</xdr:colOff>
      <xdr:row>78</xdr:row>
      <xdr:rowOff>68951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60078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3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150164</xdr:rowOff>
    </xdr:from>
    <xdr:to>
      <xdr:col>107</xdr:col>
      <xdr:colOff>101600</xdr:colOff>
      <xdr:row>78</xdr:row>
      <xdr:rowOff>80314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71441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3773</xdr:rowOff>
    </xdr:from>
    <xdr:to>
      <xdr:col>102</xdr:col>
      <xdr:colOff>165100</xdr:colOff>
      <xdr:row>78</xdr:row>
      <xdr:rowOff>105373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96500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6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25589</xdr:rowOff>
    </xdr:from>
    <xdr:to>
      <xdr:col>98</xdr:col>
      <xdr:colOff>38100</xdr:colOff>
      <xdr:row>78</xdr:row>
      <xdr:rowOff>127189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118316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9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713,907</a:t>
          </a:r>
          <a:r>
            <a:rPr kumimoji="1" lang="ja-JP" altLang="en-US" sz="1300">
              <a:latin typeface="ＭＳ Ｐゴシック" panose="020B0600070205080204" pitchFamily="50" charset="-128"/>
              <a:ea typeface="ＭＳ Ｐゴシック" panose="020B0600070205080204" pitchFamily="50" charset="-128"/>
            </a:rPr>
            <a:t>円となっており、震災前に５０億円程度の予算規模だったものが膨れ上がり各指標に大きな影響を与えているため、年々予算規模は縮小しているものの、類似団体や県平均との差が大きくなっている。</a:t>
          </a:r>
        </a:p>
        <a:p>
          <a:r>
            <a:rPr kumimoji="1" lang="ja-JP" altLang="en-US" sz="1300">
              <a:latin typeface="ＭＳ Ｐゴシック" panose="020B0600070205080204" pitchFamily="50" charset="-128"/>
              <a:ea typeface="ＭＳ Ｐゴシック" panose="020B0600070205080204" pitchFamily="50" charset="-128"/>
            </a:rPr>
            <a:t>　人件費は類似団体と比較すると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倍以上となっており、東日本大震災以降に増加した事業の遂行に伴う人件費の増と退職者数の世代間調整を図るための採用などが重なったことが主な要因である。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維持補修費、普通建設事業費については、社会資本整備総合交付金（復興枠）、漁港施設復興事業費を始めとした東日本大震災に関連する復旧・復興事業が終息に向かっているため、大きく減少したものの、依然として類似団体、県平均を上回る状況になっている。</a:t>
          </a:r>
        </a:p>
        <a:p>
          <a:r>
            <a:rPr kumimoji="1" lang="ja-JP" altLang="en-US" sz="1300">
              <a:latin typeface="ＭＳ Ｐゴシック" panose="020B0600070205080204" pitchFamily="50" charset="-128"/>
              <a:ea typeface="ＭＳ Ｐゴシック" panose="020B0600070205080204" pitchFamily="50" charset="-128"/>
            </a:rPr>
            <a:t>　公債費については、昨年度に公営住宅建設事業債の繰上償還を行っており、繰上償還が皆減したことで大きく減少となった。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震災以前より課題となっていた少子高齢化は、震災により町外流出したことによる人口減によって、より顕在化したため総合計画に盛り込んだ形で事業展開している。</a:t>
          </a:r>
        </a:p>
        <a:p>
          <a:r>
            <a:rPr kumimoji="1" lang="ja-JP" altLang="en-US" sz="1300">
              <a:latin typeface="ＭＳ Ｐゴシック" panose="020B0600070205080204" pitchFamily="50" charset="-128"/>
              <a:ea typeface="ＭＳ Ｐゴシック" panose="020B0600070205080204" pitchFamily="50" charset="-128"/>
            </a:rPr>
            <a:t>　今後、町の将来を見据え各指標の類似団体との比較、宮城県平均との比較に注視しながらも、独自性のある事業展開による課題解決に努める。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11,562
11,457
64.58
8,916,249
8,254,198
221,512
4,397,888
7,747,840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114364</xdr:rowOff>
    </xdr:from>
    <xdr:to>
      <xdr:col>24</xdr:col>
      <xdr:colOff>63500</xdr:colOff>
      <xdr:row>35</xdr:row>
      <xdr:rowOff>34925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3664"/>
          <a:ext cx="838200" cy="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29210</xdr:rowOff>
    </xdr:from>
    <xdr:to>
      <xdr:col>19</xdr:col>
      <xdr:colOff>177800</xdr:colOff>
      <xdr:row>35</xdr:row>
      <xdr:rowOff>34925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299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29210</xdr:rowOff>
    </xdr:from>
    <xdr:to>
      <xdr:col>15</xdr:col>
      <xdr:colOff>50800</xdr:colOff>
      <xdr:row>35</xdr:row>
      <xdr:rowOff>35116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996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31496</xdr:rowOff>
    </xdr:from>
    <xdr:to>
      <xdr:col>10</xdr:col>
      <xdr:colOff>114300</xdr:colOff>
      <xdr:row>35</xdr:row>
      <xdr:rowOff>35116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224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63564</xdr:rowOff>
    </xdr:from>
    <xdr:to>
      <xdr:col>24</xdr:col>
      <xdr:colOff>114300</xdr:colOff>
      <xdr:row>34</xdr:row>
      <xdr:rowOff>165164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86441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155575</xdr:rowOff>
    </xdr:from>
    <xdr:to>
      <xdr:col>20</xdr:col>
      <xdr:colOff>38100</xdr:colOff>
      <xdr:row>35</xdr:row>
      <xdr:rowOff>85725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102252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149860</xdr:rowOff>
    </xdr:from>
    <xdr:to>
      <xdr:col>15</xdr:col>
      <xdr:colOff>101600</xdr:colOff>
      <xdr:row>35</xdr:row>
      <xdr:rowOff>80010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96537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155766</xdr:rowOff>
    </xdr:from>
    <xdr:to>
      <xdr:col>10</xdr:col>
      <xdr:colOff>165100</xdr:colOff>
      <xdr:row>35</xdr:row>
      <xdr:rowOff>85916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102443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152146</xdr:rowOff>
    </xdr:from>
    <xdr:to>
      <xdr:col>6</xdr:col>
      <xdr:colOff>38100</xdr:colOff>
      <xdr:row>35</xdr:row>
      <xdr:rowOff>82296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98823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39943</xdr:rowOff>
    </xdr:from>
    <xdr:to>
      <xdr:col>24</xdr:col>
      <xdr:colOff>63500</xdr:colOff>
      <xdr:row>56</xdr:row>
      <xdr:rowOff>125569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41143"/>
          <a:ext cx="838200" cy="8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149050</xdr:rowOff>
    </xdr:from>
    <xdr:to>
      <xdr:col>19</xdr:col>
      <xdr:colOff>177800</xdr:colOff>
      <xdr:row>56</xdr:row>
      <xdr:rowOff>39943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07350"/>
          <a:ext cx="889000" cy="23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108553</xdr:rowOff>
    </xdr:from>
    <xdr:to>
      <xdr:col>15</xdr:col>
      <xdr:colOff>50800</xdr:colOff>
      <xdr:row>54</xdr:row>
      <xdr:rowOff>149050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852503"/>
          <a:ext cx="889000" cy="55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108553</xdr:rowOff>
    </xdr:from>
    <xdr:to>
      <xdr:col>10</xdr:col>
      <xdr:colOff>114300</xdr:colOff>
      <xdr:row>55</xdr:row>
      <xdr:rowOff>5298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852503"/>
          <a:ext cx="889000" cy="58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74769</xdr:rowOff>
    </xdr:from>
    <xdr:to>
      <xdr:col>24</xdr:col>
      <xdr:colOff>114300</xdr:colOff>
      <xdr:row>57</xdr:row>
      <xdr:rowOff>4919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53196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160593</xdr:rowOff>
    </xdr:from>
    <xdr:to>
      <xdr:col>20</xdr:col>
      <xdr:colOff>38100</xdr:colOff>
      <xdr:row>56</xdr:row>
      <xdr:rowOff>90743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81870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98250</xdr:rowOff>
    </xdr:from>
    <xdr:to>
      <xdr:col>15</xdr:col>
      <xdr:colOff>101600</xdr:colOff>
      <xdr:row>55</xdr:row>
      <xdr:rowOff>28400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5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44927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3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57753</xdr:rowOff>
    </xdr:from>
    <xdr:to>
      <xdr:col>10</xdr:col>
      <xdr:colOff>165100</xdr:colOff>
      <xdr:row>51</xdr:row>
      <xdr:rowOff>159353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80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4430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57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125948</xdr:rowOff>
    </xdr:from>
    <xdr:to>
      <xdr:col>6</xdr:col>
      <xdr:colOff>38100</xdr:colOff>
      <xdr:row>55</xdr:row>
      <xdr:rowOff>56098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72625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78816</xdr:rowOff>
    </xdr:from>
    <xdr:to>
      <xdr:col>24</xdr:col>
      <xdr:colOff>63500</xdr:colOff>
      <xdr:row>76</xdr:row>
      <xdr:rowOff>3313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37566"/>
          <a:ext cx="838200" cy="9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91346</xdr:rowOff>
    </xdr:from>
    <xdr:to>
      <xdr:col>19</xdr:col>
      <xdr:colOff>177800</xdr:colOff>
      <xdr:row>75</xdr:row>
      <xdr:rowOff>78816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1921396"/>
          <a:ext cx="889000" cy="10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69</xdr:row>
      <xdr:rowOff>91346</xdr:rowOff>
    </xdr:from>
    <xdr:to>
      <xdr:col>15</xdr:col>
      <xdr:colOff>50800</xdr:colOff>
      <xdr:row>78</xdr:row>
      <xdr:rowOff>1832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1921396"/>
          <a:ext cx="889000" cy="14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1832</xdr:rowOff>
    </xdr:from>
    <xdr:to>
      <xdr:col>10</xdr:col>
      <xdr:colOff>114300</xdr:colOff>
      <xdr:row>78</xdr:row>
      <xdr:rowOff>141278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4932"/>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123963</xdr:rowOff>
    </xdr:from>
    <xdr:to>
      <xdr:col>24</xdr:col>
      <xdr:colOff>114300</xdr:colOff>
      <xdr:row>76</xdr:row>
      <xdr:rowOff>54113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102390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28016</xdr:rowOff>
    </xdr:from>
    <xdr:to>
      <xdr:col>20</xdr:col>
      <xdr:colOff>38100</xdr:colOff>
      <xdr:row>75</xdr:row>
      <xdr:rowOff>129616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146143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40546</xdr:rowOff>
    </xdr:from>
    <xdr:to>
      <xdr:col>15</xdr:col>
      <xdr:colOff>101600</xdr:colOff>
      <xdr:row>69</xdr:row>
      <xdr:rowOff>142146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187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67</xdr:row>
      <xdr:rowOff>158673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64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122482</xdr:rowOff>
    </xdr:from>
    <xdr:to>
      <xdr:col>10</xdr:col>
      <xdr:colOff>165100</xdr:colOff>
      <xdr:row>78</xdr:row>
      <xdr:rowOff>52632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43759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90478</xdr:rowOff>
    </xdr:from>
    <xdr:to>
      <xdr:col>6</xdr:col>
      <xdr:colOff>38100</xdr:colOff>
      <xdr:row>79</xdr:row>
      <xdr:rowOff>20628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11755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74168</xdr:rowOff>
    </xdr:from>
    <xdr:to>
      <xdr:col>24</xdr:col>
      <xdr:colOff>63500</xdr:colOff>
      <xdr:row>98</xdr:row>
      <xdr:rowOff>62596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04818"/>
          <a:ext cx="838200" cy="15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74168</xdr:rowOff>
    </xdr:from>
    <xdr:to>
      <xdr:col>19</xdr:col>
      <xdr:colOff>177800</xdr:colOff>
      <xdr:row>97</xdr:row>
      <xdr:rowOff>147625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04818"/>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147625</xdr:rowOff>
    </xdr:from>
    <xdr:to>
      <xdr:col>15</xdr:col>
      <xdr:colOff>50800</xdr:colOff>
      <xdr:row>98</xdr:row>
      <xdr:rowOff>38376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78275"/>
          <a:ext cx="889000" cy="6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38376</xdr:rowOff>
    </xdr:from>
    <xdr:to>
      <xdr:col>10</xdr:col>
      <xdr:colOff>114300</xdr:colOff>
      <xdr:row>99</xdr:row>
      <xdr:rowOff>78674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40476"/>
          <a:ext cx="889000" cy="2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11796</xdr:rowOff>
    </xdr:from>
    <xdr:to>
      <xdr:col>24</xdr:col>
      <xdr:colOff>114300</xdr:colOff>
      <xdr:row>98</xdr:row>
      <xdr:rowOff>113396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161673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9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23368</xdr:rowOff>
    </xdr:from>
    <xdr:to>
      <xdr:col>20</xdr:col>
      <xdr:colOff>38100</xdr:colOff>
      <xdr:row>97</xdr:row>
      <xdr:rowOff>124968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141495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4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96825</xdr:rowOff>
    </xdr:from>
    <xdr:to>
      <xdr:col>15</xdr:col>
      <xdr:colOff>101600</xdr:colOff>
      <xdr:row>98</xdr:row>
      <xdr:rowOff>26975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18102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159026</xdr:rowOff>
    </xdr:from>
    <xdr:to>
      <xdr:col>10</xdr:col>
      <xdr:colOff>165100</xdr:colOff>
      <xdr:row>98</xdr:row>
      <xdr:rowOff>89176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80303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8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27874</xdr:rowOff>
    </xdr:from>
    <xdr:to>
      <xdr:col>6</xdr:col>
      <xdr:colOff>38100</xdr:colOff>
      <xdr:row>99</xdr:row>
      <xdr:rowOff>129474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120601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9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103581</xdr:rowOff>
    </xdr:from>
    <xdr:to>
      <xdr:col>55</xdr:col>
      <xdr:colOff>0</xdr:colOff>
      <xdr:row>35</xdr:row>
      <xdr:rowOff>151587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104331"/>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2862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6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74778</xdr:rowOff>
    </xdr:from>
    <xdr:to>
      <xdr:col>50</xdr:col>
      <xdr:colOff>114300</xdr:colOff>
      <xdr:row>35</xdr:row>
      <xdr:rowOff>103581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075528"/>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139107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72949</xdr:rowOff>
    </xdr:from>
    <xdr:to>
      <xdr:col>45</xdr:col>
      <xdr:colOff>177800</xdr:colOff>
      <xdr:row>35</xdr:row>
      <xdr:rowOff>74778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07369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72949</xdr:rowOff>
    </xdr:from>
    <xdr:to>
      <xdr:col>41</xdr:col>
      <xdr:colOff>50800</xdr:colOff>
      <xdr:row>35</xdr:row>
      <xdr:rowOff>83464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073699"/>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32580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22064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100787</xdr:rowOff>
    </xdr:from>
    <xdr:to>
      <xdr:col>55</xdr:col>
      <xdr:colOff>50800</xdr:colOff>
      <xdr:row>36</xdr:row>
      <xdr:rowOff>30937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0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123664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9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52781</xdr:rowOff>
    </xdr:from>
    <xdr:to>
      <xdr:col>50</xdr:col>
      <xdr:colOff>165100</xdr:colOff>
      <xdr:row>35</xdr:row>
      <xdr:rowOff>154381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170908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82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23978</xdr:rowOff>
    </xdr:from>
    <xdr:to>
      <xdr:col>46</xdr:col>
      <xdr:colOff>38100</xdr:colOff>
      <xdr:row>35</xdr:row>
      <xdr:rowOff>125578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142105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7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22149</xdr:rowOff>
    </xdr:from>
    <xdr:to>
      <xdr:col>41</xdr:col>
      <xdr:colOff>101600</xdr:colOff>
      <xdr:row>35</xdr:row>
      <xdr:rowOff>123749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140276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7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32664</xdr:rowOff>
    </xdr:from>
    <xdr:to>
      <xdr:col>36</xdr:col>
      <xdr:colOff>165100</xdr:colOff>
      <xdr:row>35</xdr:row>
      <xdr:rowOff>134264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0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150791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8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73858</xdr:rowOff>
    </xdr:from>
    <xdr:to>
      <xdr:col>55</xdr:col>
      <xdr:colOff>0</xdr:colOff>
      <xdr:row>57</xdr:row>
      <xdr:rowOff>121065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46508"/>
          <a:ext cx="838200" cy="4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169048</xdr:rowOff>
    </xdr:from>
    <xdr:to>
      <xdr:col>50</xdr:col>
      <xdr:colOff>114300</xdr:colOff>
      <xdr:row>57</xdr:row>
      <xdr:rowOff>73858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70248"/>
          <a:ext cx="889000" cy="7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169985</xdr:rowOff>
    </xdr:from>
    <xdr:to>
      <xdr:col>45</xdr:col>
      <xdr:colOff>177800</xdr:colOff>
      <xdr:row>56</xdr:row>
      <xdr:rowOff>169048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428285"/>
          <a:ext cx="889000" cy="34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157362</xdr:rowOff>
    </xdr:from>
    <xdr:to>
      <xdr:col>41</xdr:col>
      <xdr:colOff>50800</xdr:colOff>
      <xdr:row>54</xdr:row>
      <xdr:rowOff>169985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15662"/>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70265</xdr:rowOff>
    </xdr:from>
    <xdr:to>
      <xdr:col>55</xdr:col>
      <xdr:colOff>50800</xdr:colOff>
      <xdr:row>58</xdr:row>
      <xdr:rowOff>415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48692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23058</xdr:rowOff>
    </xdr:from>
    <xdr:to>
      <xdr:col>50</xdr:col>
      <xdr:colOff>165100</xdr:colOff>
      <xdr:row>57</xdr:row>
      <xdr:rowOff>124658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141185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7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118248</xdr:rowOff>
    </xdr:from>
    <xdr:to>
      <xdr:col>46</xdr:col>
      <xdr:colOff>38100</xdr:colOff>
      <xdr:row>57</xdr:row>
      <xdr:rowOff>48398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64925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119185</xdr:rowOff>
    </xdr:from>
    <xdr:to>
      <xdr:col>41</xdr:col>
      <xdr:colOff>101600</xdr:colOff>
      <xdr:row>55</xdr:row>
      <xdr:rowOff>49335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65862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15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106562</xdr:rowOff>
    </xdr:from>
    <xdr:to>
      <xdr:col>36</xdr:col>
      <xdr:colOff>165100</xdr:colOff>
      <xdr:row>55</xdr:row>
      <xdr:rowOff>36712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53239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14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72361</xdr:rowOff>
    </xdr:from>
    <xdr:to>
      <xdr:col>55</xdr:col>
      <xdr:colOff>0</xdr:colOff>
      <xdr:row>78</xdr:row>
      <xdr:rowOff>140506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45461"/>
          <a:ext cx="838200" cy="6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72361</xdr:rowOff>
    </xdr:from>
    <xdr:to>
      <xdr:col>50</xdr:col>
      <xdr:colOff>114300</xdr:colOff>
      <xdr:row>78</xdr:row>
      <xdr:rowOff>136412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45461"/>
          <a:ext cx="889000" cy="6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23789</xdr:rowOff>
    </xdr:from>
    <xdr:to>
      <xdr:col>45</xdr:col>
      <xdr:colOff>177800</xdr:colOff>
      <xdr:row>78</xdr:row>
      <xdr:rowOff>136412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25439"/>
          <a:ext cx="889000" cy="28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23789</xdr:rowOff>
    </xdr:from>
    <xdr:to>
      <xdr:col>41</xdr:col>
      <xdr:colOff>50800</xdr:colOff>
      <xdr:row>78</xdr:row>
      <xdr:rowOff>17726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25439"/>
          <a:ext cx="889000" cy="16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89706</xdr:rowOff>
    </xdr:from>
    <xdr:to>
      <xdr:col>55</xdr:col>
      <xdr:colOff>50800</xdr:colOff>
      <xdr:row>79</xdr:row>
      <xdr:rowOff>19856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4633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21561</xdr:rowOff>
    </xdr:from>
    <xdr:to>
      <xdr:col>50</xdr:col>
      <xdr:colOff>165100</xdr:colOff>
      <xdr:row>78</xdr:row>
      <xdr:rowOff>123161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114288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85612</xdr:rowOff>
    </xdr:from>
    <xdr:to>
      <xdr:col>46</xdr:col>
      <xdr:colOff>38100</xdr:colOff>
      <xdr:row>79</xdr:row>
      <xdr:rowOff>15762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6889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5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144439</xdr:rowOff>
    </xdr:from>
    <xdr:to>
      <xdr:col>41</xdr:col>
      <xdr:colOff>101600</xdr:colOff>
      <xdr:row>77</xdr:row>
      <xdr:rowOff>74589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91116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138376</xdr:rowOff>
    </xdr:from>
    <xdr:to>
      <xdr:col>36</xdr:col>
      <xdr:colOff>165100</xdr:colOff>
      <xdr:row>78</xdr:row>
      <xdr:rowOff>68526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4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85053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1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25392</xdr:rowOff>
    </xdr:from>
    <xdr:to>
      <xdr:col>55</xdr:col>
      <xdr:colOff>0</xdr:colOff>
      <xdr:row>96</xdr:row>
      <xdr:rowOff>31950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141692"/>
          <a:ext cx="838200" cy="34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115027</xdr:rowOff>
    </xdr:from>
    <xdr:to>
      <xdr:col>50</xdr:col>
      <xdr:colOff>114300</xdr:colOff>
      <xdr:row>94</xdr:row>
      <xdr:rowOff>25392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059877"/>
          <a:ext cx="889000" cy="8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115027</xdr:rowOff>
    </xdr:from>
    <xdr:to>
      <xdr:col>45</xdr:col>
      <xdr:colOff>177800</xdr:colOff>
      <xdr:row>93</xdr:row>
      <xdr:rowOff>145317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059877"/>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145317</xdr:rowOff>
    </xdr:from>
    <xdr:to>
      <xdr:col>41</xdr:col>
      <xdr:colOff>50800</xdr:colOff>
      <xdr:row>94</xdr:row>
      <xdr:rowOff>92830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090167"/>
          <a:ext cx="889000" cy="1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152600</xdr:rowOff>
    </xdr:from>
    <xdr:to>
      <xdr:col>55</xdr:col>
      <xdr:colOff>50800</xdr:colOff>
      <xdr:row>96</xdr:row>
      <xdr:rowOff>82750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4027</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9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146042</xdr:rowOff>
    </xdr:from>
    <xdr:to>
      <xdr:col>50</xdr:col>
      <xdr:colOff>165100</xdr:colOff>
      <xdr:row>94</xdr:row>
      <xdr:rowOff>76192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9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92719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86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64227</xdr:rowOff>
    </xdr:from>
    <xdr:to>
      <xdr:col>46</xdr:col>
      <xdr:colOff>38100</xdr:colOff>
      <xdr:row>93</xdr:row>
      <xdr:rowOff>165827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10904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78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94517</xdr:rowOff>
    </xdr:from>
    <xdr:to>
      <xdr:col>41</xdr:col>
      <xdr:colOff>101600</xdr:colOff>
      <xdr:row>94</xdr:row>
      <xdr:rowOff>24667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0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41194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81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42030</xdr:rowOff>
    </xdr:from>
    <xdr:to>
      <xdr:col>36</xdr:col>
      <xdr:colOff>165100</xdr:colOff>
      <xdr:row>94</xdr:row>
      <xdr:rowOff>143630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1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160157</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93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141022</xdr:rowOff>
    </xdr:from>
    <xdr:to>
      <xdr:col>85</xdr:col>
      <xdr:colOff>127000</xdr:colOff>
      <xdr:row>38</xdr:row>
      <xdr:rowOff>167540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56122"/>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167540</xdr:rowOff>
    </xdr:from>
    <xdr:to>
      <xdr:col>81</xdr:col>
      <xdr:colOff>50800</xdr:colOff>
      <xdr:row>39</xdr:row>
      <xdr:rowOff>35246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82640"/>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115648</xdr:rowOff>
    </xdr:from>
    <xdr:to>
      <xdr:col>76</xdr:col>
      <xdr:colOff>114300</xdr:colOff>
      <xdr:row>39</xdr:row>
      <xdr:rowOff>35246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30748"/>
          <a:ext cx="889000" cy="9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115648</xdr:rowOff>
    </xdr:from>
    <xdr:to>
      <xdr:col>71</xdr:col>
      <xdr:colOff>177800</xdr:colOff>
      <xdr:row>39</xdr:row>
      <xdr:rowOff>12909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30748"/>
          <a:ext cx="889000" cy="6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90222</xdr:rowOff>
    </xdr:from>
    <xdr:to>
      <xdr:col>85</xdr:col>
      <xdr:colOff>177800</xdr:colOff>
      <xdr:row>39</xdr:row>
      <xdr:rowOff>20372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68649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116740</xdr:rowOff>
    </xdr:from>
    <xdr:to>
      <xdr:col>81</xdr:col>
      <xdr:colOff>101600</xdr:colOff>
      <xdr:row>39</xdr:row>
      <xdr:rowOff>46890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38017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2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155896</xdr:rowOff>
    </xdr:from>
    <xdr:to>
      <xdr:col>76</xdr:col>
      <xdr:colOff>165100</xdr:colOff>
      <xdr:row>39</xdr:row>
      <xdr:rowOff>86046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77173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6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64848</xdr:rowOff>
    </xdr:from>
    <xdr:to>
      <xdr:col>72</xdr:col>
      <xdr:colOff>38100</xdr:colOff>
      <xdr:row>38</xdr:row>
      <xdr:rowOff>166448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7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157575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133559</xdr:rowOff>
    </xdr:from>
    <xdr:to>
      <xdr:col>67</xdr:col>
      <xdr:colOff>101600</xdr:colOff>
      <xdr:row>39</xdr:row>
      <xdr:rowOff>63709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54836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4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75939</xdr:rowOff>
    </xdr:from>
    <xdr:to>
      <xdr:col>85</xdr:col>
      <xdr:colOff>127000</xdr:colOff>
      <xdr:row>56</xdr:row>
      <xdr:rowOff>94442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77139"/>
          <a:ext cx="8382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75939</xdr:rowOff>
    </xdr:from>
    <xdr:to>
      <xdr:col>81</xdr:col>
      <xdr:colOff>50800</xdr:colOff>
      <xdr:row>57</xdr:row>
      <xdr:rowOff>19735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77139"/>
          <a:ext cx="889000" cy="11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102278</xdr:rowOff>
    </xdr:from>
    <xdr:to>
      <xdr:col>76</xdr:col>
      <xdr:colOff>114300</xdr:colOff>
      <xdr:row>57</xdr:row>
      <xdr:rowOff>19735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32028"/>
          <a:ext cx="889000" cy="26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102278</xdr:rowOff>
    </xdr:from>
    <xdr:to>
      <xdr:col>71</xdr:col>
      <xdr:colOff>177800</xdr:colOff>
      <xdr:row>56</xdr:row>
      <xdr:rowOff>40145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32028"/>
          <a:ext cx="889000" cy="10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43642</xdr:rowOff>
    </xdr:from>
    <xdr:to>
      <xdr:col>85</xdr:col>
      <xdr:colOff>177800</xdr:colOff>
      <xdr:row>56</xdr:row>
      <xdr:rowOff>145242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4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66519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9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25139</xdr:rowOff>
    </xdr:from>
    <xdr:to>
      <xdr:col>81</xdr:col>
      <xdr:colOff>101600</xdr:colOff>
      <xdr:row>56</xdr:row>
      <xdr:rowOff>126739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143266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140385</xdr:rowOff>
    </xdr:from>
    <xdr:to>
      <xdr:col>76</xdr:col>
      <xdr:colOff>165100</xdr:colOff>
      <xdr:row>57</xdr:row>
      <xdr:rowOff>70535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61662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3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51478</xdr:rowOff>
    </xdr:from>
    <xdr:to>
      <xdr:col>72</xdr:col>
      <xdr:colOff>38100</xdr:colOff>
      <xdr:row>55</xdr:row>
      <xdr:rowOff>153078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169605</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25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160795</xdr:rowOff>
    </xdr:from>
    <xdr:to>
      <xdr:col>67</xdr:col>
      <xdr:colOff>101600</xdr:colOff>
      <xdr:row>56</xdr:row>
      <xdr:rowOff>90945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9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107472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1273</xdr:rowOff>
    </xdr:from>
    <xdr:to>
      <xdr:col>85</xdr:col>
      <xdr:colOff>127000</xdr:colOff>
      <xdr:row>78</xdr:row>
      <xdr:rowOff>109950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74373"/>
          <a:ext cx="838200" cy="10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76099</xdr:rowOff>
    </xdr:from>
    <xdr:to>
      <xdr:col>81</xdr:col>
      <xdr:colOff>50800</xdr:colOff>
      <xdr:row>78</xdr:row>
      <xdr:rowOff>1273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277749"/>
          <a:ext cx="889000" cy="9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136327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76099</xdr:rowOff>
    </xdr:from>
    <xdr:to>
      <xdr:col>76</xdr:col>
      <xdr:colOff>114300</xdr:colOff>
      <xdr:row>77</xdr:row>
      <xdr:rowOff>118650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277749"/>
          <a:ext cx="889000" cy="4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138710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118650</xdr:rowOff>
    </xdr:from>
    <xdr:to>
      <xdr:col>71</xdr:col>
      <xdr:colOff>177800</xdr:colOff>
      <xdr:row>78</xdr:row>
      <xdr:rowOff>56398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20300"/>
          <a:ext cx="889000" cy="10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59150</xdr:rowOff>
    </xdr:from>
    <xdr:to>
      <xdr:col>85</xdr:col>
      <xdr:colOff>177800</xdr:colOff>
      <xdr:row>78</xdr:row>
      <xdr:rowOff>160750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121923</xdr:rowOff>
    </xdr:from>
    <xdr:to>
      <xdr:col>81</xdr:col>
      <xdr:colOff>101600</xdr:colOff>
      <xdr:row>78</xdr:row>
      <xdr:rowOff>52073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2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68600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0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25299</xdr:rowOff>
    </xdr:from>
    <xdr:to>
      <xdr:col>76</xdr:col>
      <xdr:colOff>165100</xdr:colOff>
      <xdr:row>77</xdr:row>
      <xdr:rowOff>126899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143426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0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67850</xdr:rowOff>
    </xdr:from>
    <xdr:to>
      <xdr:col>72</xdr:col>
      <xdr:colOff>38100</xdr:colOff>
      <xdr:row>77</xdr:row>
      <xdr:rowOff>169450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14527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0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5598</xdr:rowOff>
    </xdr:from>
    <xdr:to>
      <xdr:col>67</xdr:col>
      <xdr:colOff>101600</xdr:colOff>
      <xdr:row>78</xdr:row>
      <xdr:rowOff>107198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7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123725</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96783</xdr:rowOff>
    </xdr:from>
    <xdr:to>
      <xdr:col>85</xdr:col>
      <xdr:colOff>127000</xdr:colOff>
      <xdr:row>97</xdr:row>
      <xdr:rowOff>60851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13083"/>
          <a:ext cx="838200" cy="47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96783</xdr:rowOff>
    </xdr:from>
    <xdr:to>
      <xdr:col>81</xdr:col>
      <xdr:colOff>50800</xdr:colOff>
      <xdr:row>97</xdr:row>
      <xdr:rowOff>85942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13083"/>
          <a:ext cx="889000" cy="50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85942</xdr:rowOff>
    </xdr:from>
    <xdr:to>
      <xdr:col>76</xdr:col>
      <xdr:colOff>114300</xdr:colOff>
      <xdr:row>97</xdr:row>
      <xdr:rowOff>95297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16592"/>
          <a:ext cx="889000" cy="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95297</xdr:rowOff>
    </xdr:from>
    <xdr:to>
      <xdr:col>71</xdr:col>
      <xdr:colOff>177800</xdr:colOff>
      <xdr:row>97</xdr:row>
      <xdr:rowOff>98703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25947"/>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10051</xdr:rowOff>
    </xdr:from>
    <xdr:to>
      <xdr:col>85</xdr:col>
      <xdr:colOff>177800</xdr:colOff>
      <xdr:row>97</xdr:row>
      <xdr:rowOff>111651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4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159928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1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45983</xdr:rowOff>
    </xdr:from>
    <xdr:to>
      <xdr:col>81</xdr:col>
      <xdr:colOff>101600</xdr:colOff>
      <xdr:row>94</xdr:row>
      <xdr:rowOff>147583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6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164110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93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35142</xdr:rowOff>
    </xdr:from>
    <xdr:to>
      <xdr:col>76</xdr:col>
      <xdr:colOff>165100</xdr:colOff>
      <xdr:row>97</xdr:row>
      <xdr:rowOff>136742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127869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5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44497</xdr:rowOff>
    </xdr:from>
    <xdr:to>
      <xdr:col>72</xdr:col>
      <xdr:colOff>38100</xdr:colOff>
      <xdr:row>97</xdr:row>
      <xdr:rowOff>146097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7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137224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6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47903</xdr:rowOff>
    </xdr:from>
    <xdr:to>
      <xdr:col>67</xdr:col>
      <xdr:colOff>101600</xdr:colOff>
      <xdr:row>97</xdr:row>
      <xdr:rowOff>149503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7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140630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54,746</a:t>
          </a:r>
          <a:r>
            <a:rPr kumimoji="1" lang="ja-JP" altLang="en-US" sz="1300">
              <a:latin typeface="ＭＳ Ｐゴシック" panose="020B0600070205080204" pitchFamily="50" charset="-128"/>
              <a:ea typeface="ＭＳ Ｐゴシック" panose="020B0600070205080204" pitchFamily="50" charset="-128"/>
            </a:rPr>
            <a:t>円で前年度、類似団体と比較し、減少しているが、要因は公営住宅建設事業債の一括繰上償還の皆減によるものとなっている。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176,029</a:t>
          </a:r>
          <a:r>
            <a:rPr kumimoji="1" lang="ja-JP" altLang="en-US" sz="1300">
              <a:latin typeface="ＭＳ Ｐゴシック" panose="020B0600070205080204" pitchFamily="50" charset="-128"/>
              <a:ea typeface="ＭＳ Ｐゴシック" panose="020B0600070205080204" pitchFamily="50" charset="-128"/>
            </a:rPr>
            <a:t>円で前年度対比で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％の減となっており、福島県沖地震に伴う被災住宅の応急修理に要する経費の皆減が主な要因となっている。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49,083</a:t>
          </a:r>
          <a:r>
            <a:rPr kumimoji="1" lang="ja-JP" altLang="en-US" sz="1300">
              <a:latin typeface="ＭＳ Ｐゴシック" panose="020B0600070205080204" pitchFamily="50" charset="-128"/>
              <a:ea typeface="ＭＳ Ｐゴシック" panose="020B0600070205080204" pitchFamily="50" charset="-128"/>
            </a:rPr>
            <a:t>円で前年度、類似団体と比較し、減少しているが、要因は福島県沖地震に伴う災害廃棄物処理事業の皆減によるものとなっている。</a:t>
          </a:r>
        </a:p>
        <a:p>
          <a:r>
            <a:rPr kumimoji="1" lang="ja-JP" altLang="en-US" sz="1300">
              <a:latin typeface="ＭＳ Ｐゴシック" panose="020B0600070205080204" pitchFamily="50" charset="-128"/>
              <a:ea typeface="ＭＳ Ｐゴシック" panose="020B0600070205080204" pitchFamily="50" charset="-128"/>
            </a:rPr>
            <a:t>　類似団体内順位で上位となっている、土木費については、前年度対比で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％の減となっているものの、東日本大震災に関連する復旧・復興事業によって依然として金額が大きくなっている。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年度については、公営住宅建設事業債の一括繰上償還の影響により、実質単年度収支が黒字となったが、</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年度については、翌年度へ繰り越した自治体ＤＸ関連の特別交付税を歳入したものの赤字となった。</a:t>
          </a:r>
        </a:p>
        <a:p>
          <a:r>
            <a:rPr kumimoji="1" lang="ja-JP" altLang="en-US" sz="1400">
              <a:latin typeface="ＭＳ ゴシック" pitchFamily="49" charset="-128"/>
              <a:ea typeface="ＭＳ ゴシック" pitchFamily="49" charset="-128"/>
            </a:rPr>
            <a:t>　また、財政調整基金については上昇しているが、次年度以降に清算の予定となっている国県補助金や震災復興特別交付税等の清算積戻金の一時的な積み上がりによるものとなっている。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東日本大震災以降、復興事業等の影響により予算規模が大きく変わっているが、連結実質赤字比率は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％を維持しており、健全な財政状況となっている。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8916249</v>
      </c>
      <c r="BO4" s="358"/>
      <c r="BP4" s="358"/>
      <c r="BQ4" s="358"/>
      <c r="BR4" s="358"/>
      <c r="BS4" s="358"/>
      <c r="BT4" s="358"/>
      <c r="BU4" s="359"/>
      <c r="BV4" s="357">
        <v>12381836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v>
      </c>
      <c r="CU4" s="364"/>
      <c r="CV4" s="364"/>
      <c r="CW4" s="364"/>
      <c r="CX4" s="364"/>
      <c r="CY4" s="364"/>
      <c r="CZ4" s="364"/>
      <c r="DA4" s="365"/>
      <c r="DB4" s="363">
        <v>12.1</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8254198</v>
      </c>
      <c r="BO5" s="395"/>
      <c r="BP5" s="395"/>
      <c r="BQ5" s="395"/>
      <c r="BR5" s="395"/>
      <c r="BS5" s="395"/>
      <c r="BT5" s="395"/>
      <c r="BU5" s="396"/>
      <c r="BV5" s="394">
        <v>11710100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92.1</v>
      </c>
      <c r="CU5" s="392"/>
      <c r="CV5" s="392"/>
      <c r="CW5" s="392"/>
      <c r="CX5" s="392"/>
      <c r="CY5" s="392"/>
      <c r="CZ5" s="392"/>
      <c r="DA5" s="393"/>
      <c r="DB5" s="391">
        <v>89.8</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662051</v>
      </c>
      <c r="BO6" s="395"/>
      <c r="BP6" s="395"/>
      <c r="BQ6" s="395"/>
      <c r="BR6" s="395"/>
      <c r="BS6" s="395"/>
      <c r="BT6" s="395"/>
      <c r="BU6" s="396"/>
      <c r="BV6" s="394">
        <v>671736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92.7</v>
      </c>
      <c r="CU6" s="432"/>
      <c r="CV6" s="432"/>
      <c r="CW6" s="432"/>
      <c r="CX6" s="432"/>
      <c r="CY6" s="432"/>
      <c r="CZ6" s="432"/>
      <c r="DA6" s="433"/>
      <c r="DB6" s="431">
        <v>91</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440539</v>
      </c>
      <c r="BO7" s="395"/>
      <c r="BP7" s="395"/>
      <c r="BQ7" s="395"/>
      <c r="BR7" s="395"/>
      <c r="BS7" s="395"/>
      <c r="BT7" s="395"/>
      <c r="BU7" s="396"/>
      <c r="BV7" s="394">
        <v>137559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4397888</v>
      </c>
      <c r="CU7" s="395"/>
      <c r="CV7" s="395"/>
      <c r="CW7" s="395"/>
      <c r="CX7" s="395"/>
      <c r="CY7" s="395"/>
      <c r="CZ7" s="395"/>
      <c r="DA7" s="396"/>
      <c r="DB7" s="394">
        <v>4413970</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221512</v>
      </c>
      <c r="BO8" s="395"/>
      <c r="BP8" s="395"/>
      <c r="BQ8" s="395"/>
      <c r="BR8" s="395"/>
      <c r="BS8" s="395"/>
      <c r="BT8" s="395"/>
      <c r="BU8" s="396"/>
      <c r="BV8" s="394">
        <v>534177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0.37</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12046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-312665</v>
      </c>
      <c r="BO9" s="395"/>
      <c r="BP9" s="395"/>
      <c r="BQ9" s="395"/>
      <c r="BR9" s="395"/>
      <c r="BS9" s="395"/>
      <c r="BT9" s="395"/>
      <c r="BU9" s="396"/>
      <c r="BV9" s="394">
        <v>41704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10.1</v>
      </c>
      <c r="CU9" s="392"/>
      <c r="CV9" s="392"/>
      <c r="CW9" s="392"/>
      <c r="CX9" s="392"/>
      <c r="CY9" s="392"/>
      <c r="CZ9" s="392"/>
      <c r="DA9" s="393"/>
      <c r="DB9" s="391">
        <v>8.1</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12315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37106</v>
      </c>
      <c r="BO10" s="395"/>
      <c r="BP10" s="395"/>
      <c r="BQ10" s="395"/>
      <c r="BR10" s="395"/>
      <c r="BS10" s="395"/>
      <c r="BT10" s="395"/>
      <c r="BU10" s="396"/>
      <c r="BV10" s="394">
        <v>256536</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57061</v>
      </c>
      <c r="BO11" s="395"/>
      <c r="BP11" s="395"/>
      <c r="BQ11" s="395"/>
      <c r="BR11" s="395"/>
      <c r="BS11" s="395"/>
      <c r="BT11" s="395"/>
      <c r="BU11" s="396"/>
      <c r="BV11" s="394">
        <v>1331315</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11562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303107</v>
      </c>
      <c r="BO12" s="395"/>
      <c r="BP12" s="395"/>
      <c r="BQ12" s="395"/>
      <c r="BR12" s="395"/>
      <c r="BS12" s="395"/>
      <c r="BT12" s="395"/>
      <c r="BU12" s="396"/>
      <c r="BV12" s="394">
        <v>218568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11457</v>
      </c>
      <c r="S13" s="479"/>
      <c r="T13" s="479"/>
      <c r="U13" s="479"/>
      <c r="V13" s="480"/>
      <c r="W13" s="410" t="s">
        <v>131</v>
      </c>
      <c r="X13" s="411"/>
      <c r="Y13" s="411"/>
      <c r="Z13" s="411"/>
      <c r="AA13" s="411"/>
      <c r="AB13" s="401"/>
      <c r="AC13" s="445">
        <v>673</v>
      </c>
      <c r="AD13" s="446"/>
      <c r="AE13" s="446"/>
      <c r="AF13" s="446"/>
      <c r="AG13" s="488"/>
      <c r="AH13" s="445">
        <v>518</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-521605</v>
      </c>
      <c r="BO13" s="395"/>
      <c r="BP13" s="395"/>
      <c r="BQ13" s="395"/>
      <c r="BR13" s="395"/>
      <c r="BS13" s="395"/>
      <c r="BT13" s="395"/>
      <c r="BU13" s="396"/>
      <c r="BV13" s="394">
        <v>1410987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6.7</v>
      </c>
      <c r="CU13" s="392"/>
      <c r="CV13" s="392"/>
      <c r="CW13" s="392"/>
      <c r="CX13" s="392"/>
      <c r="CY13" s="392"/>
      <c r="CZ13" s="392"/>
      <c r="DA13" s="393"/>
      <c r="DB13" s="391">
        <v>6.5</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11726</v>
      </c>
      <c r="S14" s="479"/>
      <c r="T14" s="479"/>
      <c r="U14" s="479"/>
      <c r="V14" s="480"/>
      <c r="W14" s="384"/>
      <c r="X14" s="385"/>
      <c r="Y14" s="385"/>
      <c r="Z14" s="385"/>
      <c r="AA14" s="385"/>
      <c r="AB14" s="374"/>
      <c r="AC14" s="481">
        <v>12.5</v>
      </c>
      <c r="AD14" s="482"/>
      <c r="AE14" s="482"/>
      <c r="AF14" s="482"/>
      <c r="AG14" s="483"/>
      <c r="AH14" s="481">
        <v>9.3000000000000007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11633</v>
      </c>
      <c r="S15" s="479"/>
      <c r="T15" s="479"/>
      <c r="U15" s="479"/>
      <c r="V15" s="480"/>
      <c r="W15" s="410" t="s">
        <v>137</v>
      </c>
      <c r="X15" s="411"/>
      <c r="Y15" s="411"/>
      <c r="Z15" s="411"/>
      <c r="AA15" s="411"/>
      <c r="AB15" s="401"/>
      <c r="AC15" s="445">
        <v>1659</v>
      </c>
      <c r="AD15" s="446"/>
      <c r="AE15" s="446"/>
      <c r="AF15" s="446"/>
      <c r="AG15" s="488"/>
      <c r="AH15" s="445">
        <v>1973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1475654</v>
      </c>
      <c r="BO15" s="358"/>
      <c r="BP15" s="358"/>
      <c r="BQ15" s="358"/>
      <c r="BR15" s="358"/>
      <c r="BS15" s="358"/>
      <c r="BT15" s="358"/>
      <c r="BU15" s="359"/>
      <c r="BV15" s="357">
        <v>1423981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30.7</v>
      </c>
      <c r="AD16" s="482"/>
      <c r="AE16" s="482"/>
      <c r="AF16" s="482"/>
      <c r="AG16" s="483"/>
      <c r="AH16" s="481">
        <v>35.4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4004716</v>
      </c>
      <c r="BO16" s="395"/>
      <c r="BP16" s="395"/>
      <c r="BQ16" s="395"/>
      <c r="BR16" s="395"/>
      <c r="BS16" s="395"/>
      <c r="BT16" s="395"/>
      <c r="BU16" s="396"/>
      <c r="BV16" s="394">
        <v>3955351</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3072</v>
      </c>
      <c r="AD17" s="446"/>
      <c r="AE17" s="446"/>
      <c r="AF17" s="446"/>
      <c r="AG17" s="488"/>
      <c r="AH17" s="445">
        <v>3089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1843287</v>
      </c>
      <c r="BO17" s="395"/>
      <c r="BP17" s="395"/>
      <c r="BQ17" s="395"/>
      <c r="BR17" s="395"/>
      <c r="BS17" s="395"/>
      <c r="BT17" s="395"/>
      <c r="BU17" s="396"/>
      <c r="BV17" s="394">
        <v>1778825</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64.58</v>
      </c>
      <c r="M18" s="518"/>
      <c r="N18" s="518"/>
      <c r="O18" s="518"/>
      <c r="P18" s="518"/>
      <c r="Q18" s="518"/>
      <c r="R18" s="519"/>
      <c r="S18" s="519"/>
      <c r="T18" s="519"/>
      <c r="U18" s="519"/>
      <c r="V18" s="520"/>
      <c r="W18" s="412"/>
      <c r="X18" s="413"/>
      <c r="Y18" s="413"/>
      <c r="Z18" s="413"/>
      <c r="AA18" s="413"/>
      <c r="AB18" s="404"/>
      <c r="AC18" s="521">
        <v>56.8</v>
      </c>
      <c r="AD18" s="522"/>
      <c r="AE18" s="522"/>
      <c r="AF18" s="522"/>
      <c r="AG18" s="523"/>
      <c r="AH18" s="521">
        <v>55.4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4005180</v>
      </c>
      <c r="BO18" s="395"/>
      <c r="BP18" s="395"/>
      <c r="BQ18" s="395"/>
      <c r="BR18" s="395"/>
      <c r="BS18" s="395"/>
      <c r="BT18" s="395"/>
      <c r="BU18" s="396"/>
      <c r="BV18" s="394">
        <v>4006796</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187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5986267</v>
      </c>
      <c r="BO19" s="395"/>
      <c r="BP19" s="395"/>
      <c r="BQ19" s="395"/>
      <c r="BR19" s="395"/>
      <c r="BS19" s="395"/>
      <c r="BT19" s="395"/>
      <c r="BU19" s="396"/>
      <c r="BV19" s="394">
        <v>6172103</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4541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7747840</v>
      </c>
      <c r="BO22" s="358"/>
      <c r="BP22" s="358"/>
      <c r="BQ22" s="358"/>
      <c r="BR22" s="358"/>
      <c r="BS22" s="358"/>
      <c r="BT22" s="358"/>
      <c r="BU22" s="359"/>
      <c r="BV22" s="357">
        <v>7420673</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7266984</v>
      </c>
      <c r="BO23" s="395"/>
      <c r="BP23" s="395"/>
      <c r="BQ23" s="395"/>
      <c r="BR23" s="395"/>
      <c r="BS23" s="395"/>
      <c r="BT23" s="395"/>
      <c r="BU23" s="396"/>
      <c r="BV23" s="394">
        <v>6947116</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8280</v>
      </c>
      <c r="R24" s="446"/>
      <c r="S24" s="446"/>
      <c r="T24" s="446"/>
      <c r="U24" s="446"/>
      <c r="V24" s="488"/>
      <c r="W24" s="540"/>
      <c r="X24" s="541"/>
      <c r="Y24" s="542"/>
      <c r="Z24" s="444" t="s">
        <v>162</v>
      </c>
      <c r="AA24" s="424"/>
      <c r="AB24" s="424"/>
      <c r="AC24" s="424"/>
      <c r="AD24" s="424"/>
      <c r="AE24" s="424"/>
      <c r="AF24" s="424"/>
      <c r="AG24" s="425"/>
      <c r="AH24" s="445">
        <v>168</v>
      </c>
      <c r="AI24" s="446"/>
      <c r="AJ24" s="446"/>
      <c r="AK24" s="446"/>
      <c r="AL24" s="488"/>
      <c r="AM24" s="445">
        <v>483336</v>
      </c>
      <c r="AN24" s="446"/>
      <c r="AO24" s="446"/>
      <c r="AP24" s="446"/>
      <c r="AQ24" s="446"/>
      <c r="AR24" s="488"/>
      <c r="AS24" s="445">
        <v>2877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5698384</v>
      </c>
      <c r="BO24" s="395"/>
      <c r="BP24" s="395"/>
      <c r="BQ24" s="395"/>
      <c r="BR24" s="395"/>
      <c r="BS24" s="395"/>
      <c r="BT24" s="395"/>
      <c r="BU24" s="396"/>
      <c r="BV24" s="394">
        <v>5166352</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6270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1616013</v>
      </c>
      <c r="BO25" s="358"/>
      <c r="BP25" s="358"/>
      <c r="BQ25" s="358"/>
      <c r="BR25" s="358"/>
      <c r="BS25" s="358"/>
      <c r="BT25" s="358"/>
      <c r="BU25" s="359"/>
      <c r="BV25" s="357">
        <v>933268</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5220</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20704</v>
      </c>
      <c r="AN26" s="446"/>
      <c r="AO26" s="446"/>
      <c r="AP26" s="446"/>
      <c r="AQ26" s="446"/>
      <c r="AR26" s="488"/>
      <c r="AS26" s="445">
        <v>2588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3110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255526</v>
      </c>
      <c r="BO27" s="514"/>
      <c r="BP27" s="514"/>
      <c r="BQ27" s="514"/>
      <c r="BR27" s="514"/>
      <c r="BS27" s="514"/>
      <c r="BT27" s="514"/>
      <c r="BU27" s="515"/>
      <c r="BV27" s="513">
        <v>255521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2610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4894745</v>
      </c>
      <c r="BO28" s="358"/>
      <c r="BP28" s="358"/>
      <c r="BQ28" s="358"/>
      <c r="BR28" s="358"/>
      <c r="BS28" s="358"/>
      <c r="BT28" s="358"/>
      <c r="BU28" s="359"/>
      <c r="BV28" s="357">
        <v>4860746</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11</v>
      </c>
      <c r="M29" s="446"/>
      <c r="N29" s="446"/>
      <c r="O29" s="446"/>
      <c r="P29" s="488"/>
      <c r="Q29" s="445">
        <v>2510</v>
      </c>
      <c r="R29" s="446"/>
      <c r="S29" s="446"/>
      <c r="T29" s="446"/>
      <c r="U29" s="446"/>
      <c r="V29" s="488"/>
      <c r="W29" s="543"/>
      <c r="X29" s="544"/>
      <c r="Y29" s="545"/>
      <c r="Z29" s="444" t="s">
        <v>177</v>
      </c>
      <c r="AA29" s="424"/>
      <c r="AB29" s="424"/>
      <c r="AC29" s="424"/>
      <c r="AD29" s="424"/>
      <c r="AE29" s="424"/>
      <c r="AF29" s="424"/>
      <c r="AG29" s="425"/>
      <c r="AH29" s="445">
        <v>168</v>
      </c>
      <c r="AI29" s="446"/>
      <c r="AJ29" s="446"/>
      <c r="AK29" s="446"/>
      <c r="AL29" s="488"/>
      <c r="AM29" s="445">
        <v>483336</v>
      </c>
      <c r="AN29" s="446"/>
      <c r="AO29" s="446"/>
      <c r="AP29" s="446"/>
      <c r="AQ29" s="446"/>
      <c r="AR29" s="488"/>
      <c r="AS29" s="445">
        <v>2877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520582</v>
      </c>
      <c r="BO29" s="395"/>
      <c r="BP29" s="395"/>
      <c r="BQ29" s="395"/>
      <c r="BR29" s="395"/>
      <c r="BS29" s="395"/>
      <c r="BT29" s="395"/>
      <c r="BU29" s="396"/>
      <c r="BV29" s="394">
        <v>520572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90.2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3040583</v>
      </c>
      <c r="BO30" s="514"/>
      <c r="BP30" s="514"/>
      <c r="BQ30" s="514"/>
      <c r="BR30" s="514"/>
      <c r="BS30" s="514"/>
      <c r="BT30" s="514"/>
      <c r="BU30" s="515"/>
      <c r="BV30" s="513">
        <v>2773907</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亘理名取共立衛生処理組合</v>
      </c>
      <c r="BZ34" s="585"/>
      <c r="CA34" s="585"/>
      <c r="CB34" s="585"/>
      <c r="CC34" s="585"/>
      <c r="CD34" s="585"/>
      <c r="CE34" s="585"/>
      <c r="CF34" s="585"/>
      <c r="CG34" s="585"/>
      <c r="CH34" s="585"/>
      <c r="CI34" s="585"/>
      <c r="CJ34" s="585"/>
      <c r="CK34" s="585"/>
      <c r="CL34" s="585"/>
      <c r="CM34" s="585"/>
      <c r="CN34" s="175"/>
      <c r="CO34" s="584">
        <f>IF(CQ34="","",MAX(C34:D43,U34:V43,AM34:AN43,BE34:BF43,BW34:BX43)+1)</f>
        <v>14</v>
      </c>
      <c r="CP34" s="584"/>
      <c r="CQ34" s="585" t="str">
        <f>IF('各会計、関係団体の財政状況及び健全化判断比率'!BS7="","",'各会計、関係団体の財政状況及び健全化判断比率'!BS7)</f>
        <v>やまもと地域振興公社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宮城県市町村職員退職手当組合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宮城県市町村非常勤消防団員補償報償組合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亘理地区行政事務組合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宮城県市町村自治振興センター</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宮城県後期高齢者医療広域連合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宮城県後期高齢者医療事業会計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KSQmH+MUGehLV/3Ud5q0j0oJXe8VnmI4K5OUtRrBHg/9fjWHqtWSH2FjFfpqizyYlBNHQ5a1MD5A2KlaIbOeg==" saltValue="IfMoAr+NObEfKZa45+vO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B1" sqref="B1:DI1"/>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532</v>
      </c>
      <c r="D34" s="1136"/>
      <c r="E34" s="1137"/>
      <c r="F34" s="32">
        <v>2.66</v>
      </c>
      <c r="G34" s="33">
        <v>4.2699999999999996</v>
      </c>
      <c r="H34" s="33">
        <v>4.55</v>
      </c>
      <c r="I34" s="33">
        <v>4.6100000000000003</v>
      </c>
      <c r="J34" s="34">
        <v>5.82</v>
      </c>
      <c r="K34" s="22"/>
      <c r="L34" s="22"/>
      <c r="M34" s="22"/>
      <c r="N34" s="22"/>
      <c r="O34" s="22"/>
      <c r="P34" s="22"/>
    </row>
    <row r="35" spans="1:16" ht="39" customHeight="1" x14ac:dyDescent="0.2">
      <c r="A35" s="22"/>
      <c r="B35" s="35"/>
      <c r="C35" s="1132" t="s">
        <v>533</v>
      </c>
      <c r="D35" s="1132"/>
      <c r="E35" s="1133"/>
      <c r="F35" s="36">
        <v>18</v>
      </c>
      <c r="G35" s="37">
        <v>19.809999999999999</v>
      </c>
      <c r="H35" s="37">
        <v>11.16</v>
      </c>
      <c r="I35" s="37">
        <v>12.1</v>
      </c>
      <c r="J35" s="38">
        <v>5.03</v>
      </c>
      <c r="K35" s="22"/>
      <c r="L35" s="22"/>
      <c r="M35" s="22"/>
      <c r="N35" s="22"/>
      <c r="O35" s="22"/>
      <c r="P35" s="22"/>
    </row>
    <row r="36" spans="1:16" ht="39" customHeight="1" x14ac:dyDescent="0.2">
      <c r="A36" s="22"/>
      <c r="B36" s="35"/>
      <c r="C36" s="1132" t="s">
        <v>534</v>
      </c>
      <c r="D36" s="1132"/>
      <c r="E36" s="1133"/>
      <c r="F36" s="36">
        <v>3.9</v>
      </c>
      <c r="G36" s="37">
        <v>3.88</v>
      </c>
      <c r="H36" s="37">
        <v>3.13</v>
      </c>
      <c r="I36" s="37">
        <v>2.93</v>
      </c>
      <c r="J36" s="38">
        <v>3.57</v>
      </c>
      <c r="K36" s="22"/>
      <c r="L36" s="22"/>
      <c r="M36" s="22"/>
      <c r="N36" s="22"/>
      <c r="O36" s="22"/>
      <c r="P36" s="22"/>
    </row>
    <row r="37" spans="1:16" ht="39" customHeight="1" x14ac:dyDescent="0.2">
      <c r="A37" s="22"/>
      <c r="B37" s="35"/>
      <c r="C37" s="1132" t="s">
        <v>535</v>
      </c>
      <c r="D37" s="1132"/>
      <c r="E37" s="1133"/>
      <c r="F37" s="36">
        <v>2.81</v>
      </c>
      <c r="G37" s="37">
        <v>1.34</v>
      </c>
      <c r="H37" s="37">
        <v>0.69</v>
      </c>
      <c r="I37" s="37">
        <v>3.09</v>
      </c>
      <c r="J37" s="38">
        <v>2.1</v>
      </c>
      <c r="K37" s="22"/>
      <c r="L37" s="22"/>
      <c r="M37" s="22"/>
      <c r="N37" s="22"/>
      <c r="O37" s="22"/>
      <c r="P37" s="22"/>
    </row>
    <row r="38" spans="1:16" ht="39" customHeight="1" x14ac:dyDescent="0.2">
      <c r="A38" s="22"/>
      <c r="B38" s="35"/>
      <c r="C38" s="1132" t="s">
        <v>536</v>
      </c>
      <c r="D38" s="1132"/>
      <c r="E38" s="1133"/>
      <c r="F38" s="36">
        <v>1.76</v>
      </c>
      <c r="G38" s="37">
        <v>2.44</v>
      </c>
      <c r="H38" s="37">
        <v>2.0099999999999998</v>
      </c>
      <c r="I38" s="37">
        <v>0.49</v>
      </c>
      <c r="J38" s="38">
        <v>0.96</v>
      </c>
      <c r="K38" s="22"/>
      <c r="L38" s="22"/>
      <c r="M38" s="22"/>
      <c r="N38" s="22"/>
      <c r="O38" s="22"/>
      <c r="P38" s="22"/>
    </row>
    <row r="39" spans="1:16" ht="39" customHeight="1" x14ac:dyDescent="0.2">
      <c r="A39" s="22"/>
      <c r="B39" s="35"/>
      <c r="C39" s="1132" t="s">
        <v>537</v>
      </c>
      <c r="D39" s="1132"/>
      <c r="E39" s="1133"/>
      <c r="F39" s="36">
        <v>0.06</v>
      </c>
      <c r="G39" s="37">
        <v>0.04</v>
      </c>
      <c r="H39" s="37">
        <v>0.06</v>
      </c>
      <c r="I39" s="37">
        <v>0.04</v>
      </c>
      <c r="J39" s="38">
        <v>0.06</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ZzJSWAUG0uJGCPT+3C8zUY40tpCmOl4HW2qCVbBHtfGySMEWqR3igbpyQjpcXvBwVVJ2o8rcQRdLQgda4fbZQ==" saltValue="ILcku1hfgrEW0FbINWcH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B1" sqref="B1:DI1"/>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568</v>
      </c>
      <c r="L45" s="58">
        <v>570</v>
      </c>
      <c r="M45" s="58">
        <v>588</v>
      </c>
      <c r="N45" s="58">
        <v>538</v>
      </c>
      <c r="O45" s="59">
        <v>576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305</v>
      </c>
      <c r="L48" s="62">
        <v>300</v>
      </c>
      <c r="M48" s="62">
        <v>276</v>
      </c>
      <c r="N48" s="62">
        <v>279</v>
      </c>
      <c r="O48" s="63">
        <v>252</v>
      </c>
      <c r="P48" s="46"/>
      <c r="Q48" s="46"/>
      <c r="R48" s="46"/>
      <c r="S48" s="46"/>
      <c r="T48" s="46"/>
      <c r="U48" s="46"/>
    </row>
    <row r="49" spans="1:21" ht="30.75" customHeight="1" x14ac:dyDescent="0.2">
      <c r="A49" s="46"/>
      <c r="B49" s="1140"/>
      <c r="C49" s="1141"/>
      <c r="D49" s="60"/>
      <c r="E49" s="1146" t="s">
        <v>14</v>
      </c>
      <c r="F49" s="1146"/>
      <c r="G49" s="1146"/>
      <c r="H49" s="1146"/>
      <c r="I49" s="1146"/>
      <c r="J49" s="1147"/>
      <c r="K49" s="61">
        <v>7</v>
      </c>
      <c r="L49" s="62">
        <v>7</v>
      </c>
      <c r="M49" s="62">
        <v>25</v>
      </c>
      <c r="N49" s="62">
        <v>30</v>
      </c>
      <c r="O49" s="63">
        <v>31</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582</v>
      </c>
      <c r="L52" s="62">
        <v>642</v>
      </c>
      <c r="M52" s="62">
        <v>640</v>
      </c>
      <c r="N52" s="62">
        <v>572</v>
      </c>
      <c r="O52" s="63">
        <v>594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298</v>
      </c>
      <c r="L53" s="67">
        <v>235</v>
      </c>
      <c r="M53" s="67">
        <v>249</v>
      </c>
      <c r="N53" s="67">
        <v>275</v>
      </c>
      <c r="O53" s="68">
        <v>265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ml7wmiJJI1PdtyqpKjaJJ06TftrZgL4xuPvK4JMkvn1ktDgdMX4xG2KXQJgBuWJhU6w7nRDKw4gucVAXFF+4Q==" saltValue="E7JdElFB77xClaATRrGl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election activeCell="B1" sqref="B1:DI1"/>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42">
        <v>7255</v>
      </c>
      <c r="J41" s="343">
        <v>7173</v>
      </c>
      <c r="K41" s="343">
        <v>8222</v>
      </c>
      <c r="L41" s="343">
        <v>7421</v>
      </c>
      <c r="M41" s="344">
        <v>7748</v>
      </c>
    </row>
    <row r="42" spans="2:13" ht="27.75" customHeight="1" x14ac:dyDescent="0.2">
      <c r="B42" s="1171"/>
      <c r="C42" s="1172"/>
      <c r="D42" s="104"/>
      <c r="E42" s="1177" t="s">
        <v>32</v>
      </c>
      <c r="F42" s="1177"/>
      <c r="G42" s="1177"/>
      <c r="H42" s="1178"/>
      <c r="I42" s="345" t="s">
        <v>486</v>
      </c>
      <c r="J42" s="346" t="s">
        <v>486</v>
      </c>
      <c r="K42" s="346" t="s">
        <v>486</v>
      </c>
      <c r="L42" s="346" t="s">
        <v>486</v>
      </c>
      <c r="M42" s="347" t="s">
        <v>486</v>
      </c>
    </row>
    <row r="43" spans="2:13" ht="27.75" customHeight="1" x14ac:dyDescent="0.2">
      <c r="B43" s="1171"/>
      <c r="C43" s="1172"/>
      <c r="D43" s="104"/>
      <c r="E43" s="1177" t="s">
        <v>33</v>
      </c>
      <c r="F43" s="1177"/>
      <c r="G43" s="1177"/>
      <c r="H43" s="1178"/>
      <c r="I43" s="345">
        <v>4094</v>
      </c>
      <c r="J43" s="346">
        <v>3676</v>
      </c>
      <c r="K43" s="346">
        <v>3335</v>
      </c>
      <c r="L43" s="346">
        <v>3050</v>
      </c>
      <c r="M43" s="347">
        <v>2874</v>
      </c>
    </row>
    <row r="44" spans="2:13" ht="27.75" customHeight="1" x14ac:dyDescent="0.2">
      <c r="B44" s="1171"/>
      <c r="C44" s="1172"/>
      <c r="D44" s="104"/>
      <c r="E44" s="1177" t="s">
        <v>34</v>
      </c>
      <c r="F44" s="1177"/>
      <c r="G44" s="1177"/>
      <c r="H44" s="1178"/>
      <c r="I44" s="345">
        <v>150</v>
      </c>
      <c r="J44" s="346">
        <v>175</v>
      </c>
      <c r="K44" s="346">
        <v>157</v>
      </c>
      <c r="L44" s="346">
        <v>135</v>
      </c>
      <c r="M44" s="347">
        <v>112</v>
      </c>
    </row>
    <row r="45" spans="2:13" ht="27.75" customHeight="1" x14ac:dyDescent="0.2">
      <c r="B45" s="1171"/>
      <c r="C45" s="1172"/>
      <c r="D45" s="104"/>
      <c r="E45" s="1177" t="s">
        <v>35</v>
      </c>
      <c r="F45" s="1177"/>
      <c r="G45" s="1177"/>
      <c r="H45" s="1178"/>
      <c r="I45" s="345">
        <v>968</v>
      </c>
      <c r="J45" s="346">
        <v>932</v>
      </c>
      <c r="K45" s="346">
        <v>915</v>
      </c>
      <c r="L45" s="346">
        <v>941</v>
      </c>
      <c r="M45" s="347">
        <v>889</v>
      </c>
    </row>
    <row r="46" spans="2:13" ht="27.75" customHeight="1" x14ac:dyDescent="0.2">
      <c r="B46" s="1171"/>
      <c r="C46" s="1172"/>
      <c r="D46" s="105"/>
      <c r="E46" s="1177" t="s">
        <v>36</v>
      </c>
      <c r="F46" s="1177"/>
      <c r="G46" s="1177"/>
      <c r="H46" s="1178"/>
      <c r="I46" s="345" t="s">
        <v>486</v>
      </c>
      <c r="J46" s="346" t="s">
        <v>486</v>
      </c>
      <c r="K46" s="346" t="s">
        <v>486</v>
      </c>
      <c r="L46" s="346" t="s">
        <v>486</v>
      </c>
      <c r="M46" s="347" t="s">
        <v>486</v>
      </c>
    </row>
    <row r="47" spans="2:13" ht="27.75" customHeight="1" x14ac:dyDescent="0.2">
      <c r="B47" s="1171"/>
      <c r="C47" s="1172"/>
      <c r="D47" s="106"/>
      <c r="E47" s="1179" t="s">
        <v>37</v>
      </c>
      <c r="F47" s="1180"/>
      <c r="G47" s="1180"/>
      <c r="H47" s="1181"/>
      <c r="I47" s="345" t="s">
        <v>486</v>
      </c>
      <c r="J47" s="346" t="s">
        <v>486</v>
      </c>
      <c r="K47" s="346" t="s">
        <v>486</v>
      </c>
      <c r="L47" s="346" t="s">
        <v>486</v>
      </c>
      <c r="M47" s="347" t="s">
        <v>486</v>
      </c>
    </row>
    <row r="48" spans="2:13" ht="27.75" customHeight="1" x14ac:dyDescent="0.2">
      <c r="B48" s="1171"/>
      <c r="C48" s="1172"/>
      <c r="D48" s="104"/>
      <c r="E48" s="1177" t="s">
        <v>38</v>
      </c>
      <c r="F48" s="1177"/>
      <c r="G48" s="1177"/>
      <c r="H48" s="1178"/>
      <c r="I48" s="345" t="s">
        <v>486</v>
      </c>
      <c r="J48" s="346" t="s">
        <v>486</v>
      </c>
      <c r="K48" s="346" t="s">
        <v>486</v>
      </c>
      <c r="L48" s="346" t="s">
        <v>486</v>
      </c>
      <c r="M48" s="347" t="s">
        <v>486</v>
      </c>
    </row>
    <row r="49" spans="2:13" ht="27.75" customHeight="1" x14ac:dyDescent="0.2">
      <c r="B49" s="1173"/>
      <c r="C49" s="1174"/>
      <c r="D49" s="104"/>
      <c r="E49" s="1177" t="s">
        <v>39</v>
      </c>
      <c r="F49" s="1177"/>
      <c r="G49" s="1177"/>
      <c r="H49" s="1178"/>
      <c r="I49" s="345" t="s">
        <v>486</v>
      </c>
      <c r="J49" s="346" t="s">
        <v>486</v>
      </c>
      <c r="K49" s="346" t="s">
        <v>486</v>
      </c>
      <c r="L49" s="346" t="s">
        <v>486</v>
      </c>
      <c r="M49" s="347" t="s">
        <v>486</v>
      </c>
    </row>
    <row r="50" spans="2:13" ht="27.75" customHeight="1" x14ac:dyDescent="0.2">
      <c r="B50" s="1182" t="s">
        <v>40</v>
      </c>
      <c r="C50" s="1183"/>
      <c r="D50" s="107"/>
      <c r="E50" s="1177" t="s">
        <v>41</v>
      </c>
      <c r="F50" s="1177"/>
      <c r="G50" s="1177"/>
      <c r="H50" s="1178"/>
      <c r="I50" s="345">
        <v>9288</v>
      </c>
      <c r="J50" s="346">
        <v>7614</v>
      </c>
      <c r="K50" s="346">
        <v>9554</v>
      </c>
      <c r="L50" s="346">
        <v>8822</v>
      </c>
      <c r="M50" s="347">
        <v>9085</v>
      </c>
    </row>
    <row r="51" spans="2:13" ht="27.75" customHeight="1" x14ac:dyDescent="0.2">
      <c r="B51" s="1171"/>
      <c r="C51" s="1172"/>
      <c r="D51" s="104"/>
      <c r="E51" s="1177" t="s">
        <v>42</v>
      </c>
      <c r="F51" s="1177"/>
      <c r="G51" s="1177"/>
      <c r="H51" s="1178"/>
      <c r="I51" s="345">
        <v>1823</v>
      </c>
      <c r="J51" s="346">
        <v>1691</v>
      </c>
      <c r="K51" s="346">
        <v>1563</v>
      </c>
      <c r="L51" s="346">
        <v>194</v>
      </c>
      <c r="M51" s="347">
        <v>164</v>
      </c>
    </row>
    <row r="52" spans="2:13" ht="27.75" customHeight="1" x14ac:dyDescent="0.2">
      <c r="B52" s="1173"/>
      <c r="C52" s="1174"/>
      <c r="D52" s="104"/>
      <c r="E52" s="1177" t="s">
        <v>43</v>
      </c>
      <c r="F52" s="1177"/>
      <c r="G52" s="1177"/>
      <c r="H52" s="1178"/>
      <c r="I52" s="345">
        <v>7315</v>
      </c>
      <c r="J52" s="346">
        <v>7401</v>
      </c>
      <c r="K52" s="346">
        <v>7441</v>
      </c>
      <c r="L52" s="346">
        <v>7477</v>
      </c>
      <c r="M52" s="347">
        <v>7996</v>
      </c>
    </row>
    <row r="53" spans="2:13" ht="27.75" customHeight="1" thickBot="1" x14ac:dyDescent="0.25">
      <c r="B53" s="1184" t="s">
        <v>19</v>
      </c>
      <c r="C53" s="1185"/>
      <c r="D53" s="108"/>
      <c r="E53" s="1186" t="s">
        <v>44</v>
      </c>
      <c r="F53" s="1186"/>
      <c r="G53" s="1186"/>
      <c r="H53" s="1187"/>
      <c r="I53" s="348">
        <v>-5958</v>
      </c>
      <c r="J53" s="349">
        <v>-4750</v>
      </c>
      <c r="K53" s="349">
        <v>-5929</v>
      </c>
      <c r="L53" s="349">
        <v>-4946</v>
      </c>
      <c r="M53" s="350">
        <v>-5622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Cw3uZl7qKcD/eqPYk5fOl/LHEJR8gjqX596Miqy+eSAgqVkxcSDNseuCZa6plaS6yN0q1MAjVikbiFRHe0ndKA==" saltValue="PbkWO9sqn3Kz+AcJ6b8i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B1" sqref="B1:DI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120">
        <v>4523</v>
      </c>
      <c r="G55" s="120">
        <v>4861</v>
      </c>
      <c r="H55" s="121">
        <v>4895</v>
      </c>
    </row>
    <row r="56" spans="2:8" ht="52.5" customHeight="1" x14ac:dyDescent="0.2">
      <c r="B56" s="122"/>
      <c r="C56" s="1198" t="s">
        <v>47</v>
      </c>
      <c r="D56" s="1198"/>
      <c r="E56" s="1199"/>
      <c r="F56" s="123">
        <v>521</v>
      </c>
      <c r="G56" s="123">
        <v>521</v>
      </c>
      <c r="H56" s="124">
        <v>521</v>
      </c>
    </row>
    <row r="57" spans="2:8" ht="53.25" customHeight="1" x14ac:dyDescent="0.2">
      <c r="B57" s="122"/>
      <c r="C57" s="1200" t="s">
        <v>48</v>
      </c>
      <c r="D57" s="1200"/>
      <c r="E57" s="1201"/>
      <c r="F57" s="125">
        <v>4063</v>
      </c>
      <c r="G57" s="125">
        <v>2774</v>
      </c>
      <c r="H57" s="126">
        <v>3041</v>
      </c>
    </row>
    <row r="58" spans="2:8" ht="45.75" customHeight="1" x14ac:dyDescent="0.2">
      <c r="B58" s="127"/>
      <c r="C58" s="1188" t="s">
        <v>554</v>
      </c>
      <c r="D58" s="1189"/>
      <c r="E58" s="1190"/>
      <c r="F58" s="128">
        <v>3476</v>
      </c>
      <c r="G58" s="128">
        <v>2424</v>
      </c>
      <c r="H58" s="129">
        <v>2720</v>
      </c>
    </row>
    <row r="59" spans="2:8" ht="45.75" customHeight="1" x14ac:dyDescent="0.2">
      <c r="B59" s="127"/>
      <c r="C59" s="1188" t="s">
        <v>555</v>
      </c>
      <c r="D59" s="1189"/>
      <c r="E59" s="1190"/>
      <c r="F59" s="128">
        <v>86</v>
      </c>
      <c r="G59" s="128">
        <v>114</v>
      </c>
      <c r="H59" s="129">
        <v>125</v>
      </c>
    </row>
    <row r="60" spans="2:8" ht="45.75" customHeight="1" x14ac:dyDescent="0.2">
      <c r="B60" s="127"/>
      <c r="C60" s="1188" t="s">
        <v>556</v>
      </c>
      <c r="D60" s="1189"/>
      <c r="E60" s="1190"/>
      <c r="F60" s="128">
        <v>53</v>
      </c>
      <c r="G60" s="128">
        <v>56</v>
      </c>
      <c r="H60" s="129">
        <v>57</v>
      </c>
    </row>
    <row r="61" spans="2:8" ht="45.75" customHeight="1" x14ac:dyDescent="0.2">
      <c r="B61" s="127"/>
      <c r="C61" s="1188" t="s">
        <v>557</v>
      </c>
      <c r="D61" s="1189"/>
      <c r="E61" s="1190"/>
      <c r="F61" s="128">
        <v>61</v>
      </c>
      <c r="G61" s="128">
        <v>56</v>
      </c>
      <c r="H61" s="129">
        <v>51</v>
      </c>
    </row>
    <row r="62" spans="2:8" ht="45.75" customHeight="1" thickBot="1" x14ac:dyDescent="0.25">
      <c r="B62" s="130"/>
      <c r="C62" s="1191" t="s">
        <v>558</v>
      </c>
      <c r="D62" s="1192"/>
      <c r="E62" s="1193"/>
      <c r="F62" s="131">
        <v>44</v>
      </c>
      <c r="G62" s="131">
        <v>40</v>
      </c>
      <c r="H62" s="132">
        <v>35</v>
      </c>
    </row>
    <row r="63" spans="2:8" ht="52.5" customHeight="1" thickBot="1" x14ac:dyDescent="0.25">
      <c r="B63" s="133"/>
      <c r="C63" s="1194" t="s">
        <v>49</v>
      </c>
      <c r="D63" s="1194"/>
      <c r="E63" s="1195"/>
      <c r="F63" s="134">
        <v>9107</v>
      </c>
      <c r="G63" s="134">
        <v>8155</v>
      </c>
      <c r="H63" s="135">
        <v>8456</v>
      </c>
    </row>
    <row r="64" spans="2:8" ht="13" x14ac:dyDescent="0.2"/>
  </sheetData>
  <sheetProtection algorithmName="SHA-512" hashValue="Rown8HrM8UFvY1hWRYXa1l02sV1UgMq9mzbsSZ3ftGh3pBxSRCKyV7g4aMOrEylA3PA3iF6B9xzXAuDoeVuo8A==" saltValue="z7Ke4IRrma/zvrxA+w6H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311532</v>
      </c>
      <c r="E3" s="154"/>
      <c r="F3" s="155">
        <v>93492</v>
      </c>
      <c r="G3" s="156"/>
      <c r="H3" s="157"/>
    </row>
    <row r="4" spans="1:8" x14ac:dyDescent="0.2">
      <c r="A4" s="158"/>
      <c r="B4" s="159"/>
      <c r="C4" s="160"/>
      <c r="D4" s="161">
        <v>118927</v>
      </c>
      <c r="E4" s="162"/>
      <c r="F4" s="163">
        <v>53316</v>
      </c>
      <c r="G4" s="164"/>
      <c r="H4" s="165"/>
    </row>
    <row r="5" spans="1:8" x14ac:dyDescent="0.2">
      <c r="A5" s="146" t="s">
        <v>518</v>
      </c>
      <c r="B5" s="151"/>
      <c r="C5" s="152"/>
      <c r="D5" s="153">
        <v>321114</v>
      </c>
      <c r="E5" s="154"/>
      <c r="F5" s="155">
        <v>94796</v>
      </c>
      <c r="G5" s="156"/>
      <c r="H5" s="157"/>
    </row>
    <row r="6" spans="1:8" x14ac:dyDescent="0.2">
      <c r="A6" s="158"/>
      <c r="B6" s="159"/>
      <c r="C6" s="160"/>
      <c r="D6" s="161">
        <v>73446</v>
      </c>
      <c r="E6" s="162"/>
      <c r="F6" s="163">
        <v>55781</v>
      </c>
      <c r="G6" s="164"/>
      <c r="H6" s="165"/>
    </row>
    <row r="7" spans="1:8" x14ac:dyDescent="0.2">
      <c r="A7" s="146" t="s">
        <v>519</v>
      </c>
      <c r="B7" s="151"/>
      <c r="C7" s="152"/>
      <c r="D7" s="153">
        <v>165565</v>
      </c>
      <c r="E7" s="154"/>
      <c r="F7" s="155">
        <v>85942</v>
      </c>
      <c r="G7" s="156"/>
      <c r="H7" s="157"/>
    </row>
    <row r="8" spans="1:8" x14ac:dyDescent="0.2">
      <c r="A8" s="158"/>
      <c r="B8" s="159"/>
      <c r="C8" s="160"/>
      <c r="D8" s="161">
        <v>29759</v>
      </c>
      <c r="E8" s="162"/>
      <c r="F8" s="163">
        <v>48630</v>
      </c>
      <c r="G8" s="164"/>
      <c r="H8" s="165"/>
    </row>
    <row r="9" spans="1:8" x14ac:dyDescent="0.2">
      <c r="A9" s="146" t="s">
        <v>520</v>
      </c>
      <c r="B9" s="151"/>
      <c r="C9" s="152"/>
      <c r="D9" s="153">
        <v>128228</v>
      </c>
      <c r="E9" s="154"/>
      <c r="F9" s="155">
        <v>95007</v>
      </c>
      <c r="G9" s="156"/>
      <c r="H9" s="157"/>
    </row>
    <row r="10" spans="1:8" x14ac:dyDescent="0.2">
      <c r="A10" s="158"/>
      <c r="B10" s="159"/>
      <c r="C10" s="160"/>
      <c r="D10" s="161">
        <v>51012</v>
      </c>
      <c r="E10" s="162"/>
      <c r="F10" s="163">
        <v>48509</v>
      </c>
      <c r="G10" s="164"/>
      <c r="H10" s="165"/>
    </row>
    <row r="11" spans="1:8" x14ac:dyDescent="0.2">
      <c r="A11" s="146" t="s">
        <v>521</v>
      </c>
      <c r="B11" s="151"/>
      <c r="C11" s="152"/>
      <c r="D11" s="153">
        <v>109211</v>
      </c>
      <c r="E11" s="154"/>
      <c r="F11" s="155">
        <v>98176</v>
      </c>
      <c r="G11" s="156"/>
      <c r="H11" s="157"/>
    </row>
    <row r="12" spans="1:8" x14ac:dyDescent="0.2">
      <c r="A12" s="158"/>
      <c r="B12" s="159"/>
      <c r="C12" s="166"/>
      <c r="D12" s="161">
        <v>65568</v>
      </c>
      <c r="E12" s="162"/>
      <c r="F12" s="163">
        <v>58489</v>
      </c>
      <c r="G12" s="164"/>
      <c r="H12" s="165"/>
    </row>
    <row r="13" spans="1:8" x14ac:dyDescent="0.2">
      <c r="A13" s="146"/>
      <c r="B13" s="151"/>
      <c r="C13" s="152"/>
      <c r="D13" s="153">
        <v>207130</v>
      </c>
      <c r="E13" s="154"/>
      <c r="F13" s="155">
        <v>93483</v>
      </c>
      <c r="G13" s="167"/>
      <c r="H13" s="157"/>
    </row>
    <row r="14" spans="1:8" x14ac:dyDescent="0.2">
      <c r="A14" s="158"/>
      <c r="B14" s="159"/>
      <c r="C14" s="160"/>
      <c r="D14" s="161">
        <v>67742</v>
      </c>
      <c r="E14" s="162"/>
      <c r="F14" s="163">
        <v>52945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18.010000000000002</v>
      </c>
      <c r="C19" s="168">
        <f>ROUND(VALUE(SUBSTITUTE(実質収支比率等に係る経年分析!G$48,"▲","-")),2)</f>
        <v>19.82</v>
      </c>
      <c r="D19" s="168">
        <f>ROUND(VALUE(SUBSTITUTE(実質収支比率等に係る経年分析!H$48,"▲","-")),2)</f>
        <v>11.16</v>
      </c>
      <c r="E19" s="168">
        <f>ROUND(VALUE(SUBSTITUTE(実質収支比率等に係る経年分析!I$48,"▲","-")),2)</f>
        <v>12.1</v>
      </c>
      <c r="F19" s="168">
        <f>ROUND(VALUE(SUBSTITUTE(実質収支比率等に係る経年分析!J$48,"▲","-")),2)</f>
        <v>5.04</v>
      </c>
    </row>
    <row r="20" spans="1:11" x14ac:dyDescent="0.2">
      <c r="A20" s="168" t="s">
        <v>53</v>
      </c>
      <c r="B20" s="168">
        <f>ROUND(VALUE(SUBSTITUTE(実質収支比率等に係る経年分析!F$47,"▲","-")),2)</f>
        <v>120.57</v>
      </c>
      <c r="C20" s="168">
        <f>ROUND(VALUE(SUBSTITUTE(実質収支比率等に係る経年分析!G$47,"▲","-")),2)</f>
        <v>73.540000000000006</v>
      </c>
      <c r="D20" s="168">
        <f>ROUND(VALUE(SUBSTITUTE(実質収支比率等に係る経年分析!H$47,"▲","-")),2)</f>
        <v>102.52</v>
      </c>
      <c r="E20" s="168">
        <f>ROUND(VALUE(SUBSTITUTE(実質収支比率等に係る経年分析!I$47,"▲","-")),2)</f>
        <v>110.12</v>
      </c>
      <c r="F20" s="168">
        <f>ROUND(VALUE(SUBSTITUTE(実質収支比率等に係る経年分析!J$47,"▲","-")),2)</f>
        <v>111.3</v>
      </c>
    </row>
    <row r="21" spans="1:11" x14ac:dyDescent="0.2">
      <c r="A21" s="168" t="s">
        <v>54</v>
      </c>
      <c r="B21" s="168">
        <f>IF(ISNUMBER(VALUE(SUBSTITUTE(実質収支比率等に係る経年分析!F$49,"▲","-"))),ROUND(VALUE(SUBSTITUTE(実質収支比率等に係る経年分析!F$49,"▲","-")),2),NA())</f>
        <v>-37.729999999999997</v>
      </c>
      <c r="C21" s="168">
        <f>IF(ISNUMBER(VALUE(SUBSTITUTE(実質収支比率等に係る経年分析!G$49,"▲","-"))),ROUND(VALUE(SUBSTITUTE(実質収支比率等に係る経年分析!G$49,"▲","-")),2),NA())</f>
        <v>-45.77</v>
      </c>
      <c r="D21" s="168">
        <f>IF(ISNUMBER(VALUE(SUBSTITUTE(実質収支比率等に係る経年分析!H$49,"▲","-"))),ROUND(VALUE(SUBSTITUTE(実質収支比率等に係る経年分析!H$49,"▲","-")),2),NA())</f>
        <v>14.62</v>
      </c>
      <c r="E21" s="168">
        <f>IF(ISNUMBER(VALUE(SUBSTITUTE(実質収支比率等に係る経年分析!I$49,"▲","-"))),ROUND(VALUE(SUBSTITUTE(実質収支比率等に係る経年分析!I$49,"▲","-")),2),NA())</f>
        <v>31.97</v>
      </c>
      <c r="F21" s="168">
        <f>IF(ISNUMBER(VALUE(SUBSTITUTE(実質収支比率等に係る経年分析!J$49,"▲","-"))),ROUND(VALUE(SUBSTITUTE(実質収支比率等に係る経年分析!J$49,"▲","-")),2),NA())</f>
        <v>-11.86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1.76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2.44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2.0099999999999998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0.96</v>
      </c>
    </row>
    <row r="33" spans="1:16" x14ac:dyDescent="0.2">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2.81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2.1</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3.88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3.13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2.93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3.57</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19.809999999999999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11.16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5.03</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2.66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4.2699999999999996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4.6100000000000003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5.82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582</v>
      </c>
      <c r="E42" s="170"/>
      <c r="F42" s="170"/>
      <c r="G42" s="170">
        <f>'実質公債費比率（分子）の構造'!L$52</f>
        <v>642</v>
      </c>
      <c r="H42" s="170"/>
      <c r="I42" s="170"/>
      <c r="J42" s="170">
        <f>'実質公債費比率（分子）の構造'!M$52</f>
        <v>640</v>
      </c>
      <c r="K42" s="170"/>
      <c r="L42" s="170"/>
      <c r="M42" s="170">
        <f>'実質公債費比率（分子）の構造'!N$52</f>
        <v>572</v>
      </c>
      <c r="N42" s="170"/>
      <c r="O42" s="170"/>
      <c r="P42" s="170">
        <f>'実質公債費比率（分子）の構造'!O$52</f>
        <v>594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7</v>
      </c>
      <c r="C45" s="170"/>
      <c r="D45" s="170"/>
      <c r="E45" s="170">
        <f>'実質公債費比率（分子）の構造'!L$49</f>
        <v>7</v>
      </c>
      <c r="F45" s="170"/>
      <c r="G45" s="170"/>
      <c r="H45" s="170">
        <f>'実質公債費比率（分子）の構造'!M$49</f>
        <v>25</v>
      </c>
      <c r="I45" s="170"/>
      <c r="J45" s="170"/>
      <c r="K45" s="170">
        <f>'実質公債費比率（分子）の構造'!N$49</f>
        <v>30</v>
      </c>
      <c r="L45" s="170"/>
      <c r="M45" s="170"/>
      <c r="N45" s="170">
        <f>'実質公債費比率（分子）の構造'!O$49</f>
        <v>31</v>
      </c>
      <c r="O45" s="170"/>
      <c r="P45" s="170"/>
    </row>
    <row r="46" spans="1:16" x14ac:dyDescent="0.2">
      <c r="A46" s="170" t="s">
        <v>64</v>
      </c>
      <c r="B46" s="170">
        <f>'実質公債費比率（分子）の構造'!K$48</f>
        <v>305</v>
      </c>
      <c r="C46" s="170"/>
      <c r="D46" s="170"/>
      <c r="E46" s="170">
        <f>'実質公債費比率（分子）の構造'!L$48</f>
        <v>300</v>
      </c>
      <c r="F46" s="170"/>
      <c r="G46" s="170"/>
      <c r="H46" s="170">
        <f>'実質公債費比率（分子）の構造'!M$48</f>
        <v>276</v>
      </c>
      <c r="I46" s="170"/>
      <c r="J46" s="170"/>
      <c r="K46" s="170">
        <f>'実質公債費比率（分子）の構造'!N$48</f>
        <v>279</v>
      </c>
      <c r="L46" s="170"/>
      <c r="M46" s="170"/>
      <c r="N46" s="170">
        <f>'実質公債費比率（分子）の構造'!O$48</f>
        <v>252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568</v>
      </c>
      <c r="C49" s="170"/>
      <c r="D49" s="170"/>
      <c r="E49" s="170">
        <f>'実質公債費比率（分子）の構造'!L$45</f>
        <v>570</v>
      </c>
      <c r="F49" s="170"/>
      <c r="G49" s="170"/>
      <c r="H49" s="170">
        <f>'実質公債費比率（分子）の構造'!M$45</f>
        <v>588</v>
      </c>
      <c r="I49" s="170"/>
      <c r="J49" s="170"/>
      <c r="K49" s="170">
        <f>'実質公債費比率（分子）の構造'!N$45</f>
        <v>538</v>
      </c>
      <c r="L49" s="170"/>
      <c r="M49" s="170"/>
      <c r="N49" s="170">
        <f>'実質公債費比率（分子）の構造'!O$45</f>
        <v>576</v>
      </c>
      <c r="O49" s="170"/>
      <c r="P49" s="170"/>
    </row>
    <row r="50" spans="1:16" x14ac:dyDescent="0.2">
      <c r="A50" s="170" t="s">
        <v>67</v>
      </c>
      <c r="B50" s="170" t="e">
        <f>NA()</f>
        <v>#N/A</v>
      </c>
      <c r="C50" s="170">
        <f>IF(ISNUMBER('実質公債費比率（分子）の構造'!K$53),'実質公債費比率（分子）の構造'!K$53,NA())</f>
        <v>298</v>
      </c>
      <c r="D50" s="170" t="e">
        <f>NA()</f>
        <v>#N/A</v>
      </c>
      <c r="E50" s="170" t="e">
        <f>NA()</f>
        <v>#N/A</v>
      </c>
      <c r="F50" s="170">
        <f>IF(ISNUMBER('実質公債費比率（分子）の構造'!L$53),'実質公債費比率（分子）の構造'!L$53,NA())</f>
        <v>235</v>
      </c>
      <c r="G50" s="170" t="e">
        <f>NA()</f>
        <v>#N/A</v>
      </c>
      <c r="H50" s="170" t="e">
        <f>NA()</f>
        <v>#N/A</v>
      </c>
      <c r="I50" s="170">
        <f>IF(ISNUMBER('実質公債費比率（分子）の構造'!M$53),'実質公債費比率（分子）の構造'!M$53,NA())</f>
        <v>249</v>
      </c>
      <c r="J50" s="170" t="e">
        <f>NA()</f>
        <v>#N/A</v>
      </c>
      <c r="K50" s="170" t="e">
        <f>NA()</f>
        <v>#N/A</v>
      </c>
      <c r="L50" s="170">
        <f>IF(ISNUMBER('実質公債費比率（分子）の構造'!N$53),'実質公債費比率（分子）の構造'!N$53,NA())</f>
        <v>275</v>
      </c>
      <c r="M50" s="170" t="e">
        <f>NA()</f>
        <v>#N/A</v>
      </c>
      <c r="N50" s="170" t="e">
        <f>NA()</f>
        <v>#N/A</v>
      </c>
      <c r="O50" s="170">
        <f>IF(ISNUMBER('実質公債費比率（分子）の構造'!O$53),'実質公債費比率（分子）の構造'!O$53,NA())</f>
        <v>265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7315</v>
      </c>
      <c r="E56" s="169"/>
      <c r="F56" s="169"/>
      <c r="G56" s="169">
        <f>'将来負担比率（分子）の構造'!J$52</f>
        <v>7401</v>
      </c>
      <c r="H56" s="169"/>
      <c r="I56" s="169"/>
      <c r="J56" s="169">
        <f>'将来負担比率（分子）の構造'!K$52</f>
        <v>7441</v>
      </c>
      <c r="K56" s="169"/>
      <c r="L56" s="169"/>
      <c r="M56" s="169">
        <f>'将来負担比率（分子）の構造'!L$52</f>
        <v>7477</v>
      </c>
      <c r="N56" s="169"/>
      <c r="O56" s="169"/>
      <c r="P56" s="169">
        <f>'将来負担比率（分子）の構造'!M$52</f>
        <v>7996</v>
      </c>
    </row>
    <row r="57" spans="1:16" x14ac:dyDescent="0.2">
      <c r="A57" s="169" t="s">
        <v>42</v>
      </c>
      <c r="B57" s="169"/>
      <c r="C57" s="169"/>
      <c r="D57" s="169">
        <f>'将来負担比率（分子）の構造'!I$51</f>
        <v>1823</v>
      </c>
      <c r="E57" s="169"/>
      <c r="F57" s="169"/>
      <c r="G57" s="169">
        <f>'将来負担比率（分子）の構造'!J$51</f>
        <v>1691</v>
      </c>
      <c r="H57" s="169"/>
      <c r="I57" s="169"/>
      <c r="J57" s="169">
        <f>'将来負担比率（分子）の構造'!K$51</f>
        <v>1563</v>
      </c>
      <c r="K57" s="169"/>
      <c r="L57" s="169"/>
      <c r="M57" s="169">
        <f>'将来負担比率（分子）の構造'!L$51</f>
        <v>194</v>
      </c>
      <c r="N57" s="169"/>
      <c r="O57" s="169"/>
      <c r="P57" s="169">
        <f>'将来負担比率（分子）の構造'!M$51</f>
        <v>164</v>
      </c>
    </row>
    <row r="58" spans="1:16" x14ac:dyDescent="0.2">
      <c r="A58" s="169" t="s">
        <v>41</v>
      </c>
      <c r="B58" s="169"/>
      <c r="C58" s="169"/>
      <c r="D58" s="169">
        <f>'将来負担比率（分子）の構造'!I$50</f>
        <v>9288</v>
      </c>
      <c r="E58" s="169"/>
      <c r="F58" s="169"/>
      <c r="G58" s="169">
        <f>'将来負担比率（分子）の構造'!J$50</f>
        <v>7614</v>
      </c>
      <c r="H58" s="169"/>
      <c r="I58" s="169"/>
      <c r="J58" s="169">
        <f>'将来負担比率（分子）の構造'!K$50</f>
        <v>9554</v>
      </c>
      <c r="K58" s="169"/>
      <c r="L58" s="169"/>
      <c r="M58" s="169">
        <f>'将来負担比率（分子）の構造'!L$50</f>
        <v>8822</v>
      </c>
      <c r="N58" s="169"/>
      <c r="O58" s="169"/>
      <c r="P58" s="169">
        <f>'将来負担比率（分子）の構造'!M$50</f>
        <v>9085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968</v>
      </c>
      <c r="C62" s="169"/>
      <c r="D62" s="169"/>
      <c r="E62" s="169">
        <f>'将来負担比率（分子）の構造'!J$45</f>
        <v>932</v>
      </c>
      <c r="F62" s="169"/>
      <c r="G62" s="169"/>
      <c r="H62" s="169">
        <f>'将来負担比率（分子）の構造'!K$45</f>
        <v>915</v>
      </c>
      <c r="I62" s="169"/>
      <c r="J62" s="169"/>
      <c r="K62" s="169">
        <f>'将来負担比率（分子）の構造'!L$45</f>
        <v>941</v>
      </c>
      <c r="L62" s="169"/>
      <c r="M62" s="169"/>
      <c r="N62" s="169">
        <f>'将来負担比率（分子）の構造'!M$45</f>
        <v>889</v>
      </c>
      <c r="O62" s="169"/>
      <c r="P62" s="169"/>
    </row>
    <row r="63" spans="1:16" x14ac:dyDescent="0.2">
      <c r="A63" s="169" t="s">
        <v>34</v>
      </c>
      <c r="B63" s="169">
        <f>'将来負担比率（分子）の構造'!I$44</f>
        <v>150</v>
      </c>
      <c r="C63" s="169"/>
      <c r="D63" s="169"/>
      <c r="E63" s="169">
        <f>'将来負担比率（分子）の構造'!J$44</f>
        <v>175</v>
      </c>
      <c r="F63" s="169"/>
      <c r="G63" s="169"/>
      <c r="H63" s="169">
        <f>'将来負担比率（分子）の構造'!K$44</f>
        <v>157</v>
      </c>
      <c r="I63" s="169"/>
      <c r="J63" s="169"/>
      <c r="K63" s="169">
        <f>'将来負担比率（分子）の構造'!L$44</f>
        <v>135</v>
      </c>
      <c r="L63" s="169"/>
      <c r="M63" s="169"/>
      <c r="N63" s="169">
        <f>'将来負担比率（分子）の構造'!M$44</f>
        <v>112</v>
      </c>
      <c r="O63" s="169"/>
      <c r="P63" s="169"/>
    </row>
    <row r="64" spans="1:16" x14ac:dyDescent="0.2">
      <c r="A64" s="169" t="s">
        <v>33</v>
      </c>
      <c r="B64" s="169">
        <f>'将来負担比率（分子）の構造'!I$43</f>
        <v>4094</v>
      </c>
      <c r="C64" s="169"/>
      <c r="D64" s="169"/>
      <c r="E64" s="169">
        <f>'将来負担比率（分子）の構造'!J$43</f>
        <v>3676</v>
      </c>
      <c r="F64" s="169"/>
      <c r="G64" s="169"/>
      <c r="H64" s="169">
        <f>'将来負担比率（分子）の構造'!K$43</f>
        <v>3335</v>
      </c>
      <c r="I64" s="169"/>
      <c r="J64" s="169"/>
      <c r="K64" s="169">
        <f>'将来負担比率（分子）の構造'!L$43</f>
        <v>3050</v>
      </c>
      <c r="L64" s="169"/>
      <c r="M64" s="169"/>
      <c r="N64" s="169">
        <f>'将来負担比率（分子）の構造'!M$43</f>
        <v>2874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7255</v>
      </c>
      <c r="C66" s="169"/>
      <c r="D66" s="169"/>
      <c r="E66" s="169">
        <f>'将来負担比率（分子）の構造'!J$41</f>
        <v>7173</v>
      </c>
      <c r="F66" s="169"/>
      <c r="G66" s="169"/>
      <c r="H66" s="169">
        <f>'将来負担比率（分子）の構造'!K$41</f>
        <v>8222</v>
      </c>
      <c r="I66" s="169"/>
      <c r="J66" s="169"/>
      <c r="K66" s="169">
        <f>'将来負担比率（分子）の構造'!L$41</f>
        <v>7421</v>
      </c>
      <c r="L66" s="169"/>
      <c r="M66" s="169"/>
      <c r="N66" s="169">
        <f>'将来負担比率（分子）の構造'!M$41</f>
        <v>7748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4523</v>
      </c>
      <c r="C72" s="173">
        <f>基金残高に係る経年分析!G55</f>
        <v>4861</v>
      </c>
      <c r="D72" s="173">
        <f>基金残高に係る経年分析!H55</f>
        <v>4895</v>
      </c>
    </row>
    <row r="73" spans="1:16" x14ac:dyDescent="0.2">
      <c r="A73" s="172" t="s">
        <v>74</v>
      </c>
      <c r="B73" s="173">
        <f>基金残高に係る経年分析!F56</f>
        <v>521</v>
      </c>
      <c r="C73" s="173">
        <f>基金残高に係る経年分析!G56</f>
        <v>521</v>
      </c>
      <c r="D73" s="173">
        <f>基金残高に係る経年分析!H56</f>
        <v>521</v>
      </c>
    </row>
    <row r="74" spans="1:16" x14ac:dyDescent="0.2">
      <c r="A74" s="172" t="s">
        <v>75</v>
      </c>
      <c r="B74" s="173">
        <f>基金残高に係る経年分析!F57</f>
        <v>4063</v>
      </c>
      <c r="C74" s="173">
        <f>基金残高に係る経年分析!G57</f>
        <v>2774</v>
      </c>
      <c r="D74" s="173">
        <f>基金残高に係る経年分析!H57</f>
        <v>3041</v>
      </c>
    </row>
  </sheetData>
  <sheetProtection algorithmName="SHA-512" hashValue="ZAS2qV4GCH/X5+i5gLuepIOzAgzv1Iqol2lyPooJzmsO1nP1hVbA917d4mRxx0jugKNpTK5wiktlWWLVnDPcSg==" saltValue="be5//F6QsIRUUqQjD4llo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N1" workbookViewId="0">
      <selection activeCell="B1" sqref="B1:DI1"/>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1334617</v>
      </c>
      <c r="S5" s="600"/>
      <c r="T5" s="600"/>
      <c r="U5" s="600"/>
      <c r="V5" s="600"/>
      <c r="W5" s="600"/>
      <c r="X5" s="600"/>
      <c r="Y5" s="601"/>
      <c r="Z5" s="602">
        <v>15</v>
      </c>
      <c r="AA5" s="602"/>
      <c r="AB5" s="602"/>
      <c r="AC5" s="602"/>
      <c r="AD5" s="603">
        <v>1334617</v>
      </c>
      <c r="AE5" s="603"/>
      <c r="AF5" s="603"/>
      <c r="AG5" s="603"/>
      <c r="AH5" s="603"/>
      <c r="AI5" s="603"/>
      <c r="AJ5" s="603"/>
      <c r="AK5" s="603"/>
      <c r="AL5" s="604">
        <v>30.9</v>
      </c>
      <c r="AM5" s="605"/>
      <c r="AN5" s="605"/>
      <c r="AO5" s="606"/>
      <c r="AP5" s="596" t="s">
        <v>216</v>
      </c>
      <c r="AQ5" s="597"/>
      <c r="AR5" s="597"/>
      <c r="AS5" s="597"/>
      <c r="AT5" s="597"/>
      <c r="AU5" s="597"/>
      <c r="AV5" s="597"/>
      <c r="AW5" s="597"/>
      <c r="AX5" s="597"/>
      <c r="AY5" s="597"/>
      <c r="AZ5" s="597"/>
      <c r="BA5" s="597"/>
      <c r="BB5" s="597"/>
      <c r="BC5" s="597"/>
      <c r="BD5" s="597"/>
      <c r="BE5" s="597"/>
      <c r="BF5" s="598"/>
      <c r="BG5" s="610">
        <v>1334617</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86016</v>
      </c>
      <c r="S6" s="611"/>
      <c r="T6" s="611"/>
      <c r="U6" s="611"/>
      <c r="V6" s="611"/>
      <c r="W6" s="611"/>
      <c r="X6" s="611"/>
      <c r="Y6" s="612"/>
      <c r="Z6" s="613">
        <v>1</v>
      </c>
      <c r="AA6" s="613"/>
      <c r="AB6" s="613"/>
      <c r="AC6" s="613"/>
      <c r="AD6" s="614">
        <v>86016</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1334617</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94034</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94034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289</v>
      </c>
      <c r="S7" s="611"/>
      <c r="T7" s="611"/>
      <c r="U7" s="611"/>
      <c r="V7" s="611"/>
      <c r="W7" s="611"/>
      <c r="X7" s="611"/>
      <c r="Y7" s="612"/>
      <c r="Z7" s="613">
        <v>0</v>
      </c>
      <c r="AA7" s="613"/>
      <c r="AB7" s="613"/>
      <c r="AC7" s="613"/>
      <c r="AD7" s="614">
        <v>289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495993</v>
      </c>
      <c r="BH7" s="611"/>
      <c r="BI7" s="611"/>
      <c r="BJ7" s="611"/>
      <c r="BK7" s="611"/>
      <c r="BL7" s="611"/>
      <c r="BM7" s="611"/>
      <c r="BN7" s="612"/>
      <c r="BO7" s="613">
        <v>37.200000000000003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1314706</v>
      </c>
      <c r="CS7" s="611"/>
      <c r="CT7" s="611"/>
      <c r="CU7" s="611"/>
      <c r="CV7" s="611"/>
      <c r="CW7" s="611"/>
      <c r="CX7" s="611"/>
      <c r="CY7" s="612"/>
      <c r="CZ7" s="613">
        <v>15.9</v>
      </c>
      <c r="DA7" s="613"/>
      <c r="DB7" s="613"/>
      <c r="DC7" s="613"/>
      <c r="DD7" s="619">
        <v>4919</v>
      </c>
      <c r="DE7" s="611"/>
      <c r="DF7" s="611"/>
      <c r="DG7" s="611"/>
      <c r="DH7" s="611"/>
      <c r="DI7" s="611"/>
      <c r="DJ7" s="611"/>
      <c r="DK7" s="611"/>
      <c r="DL7" s="611"/>
      <c r="DM7" s="611"/>
      <c r="DN7" s="611"/>
      <c r="DO7" s="611"/>
      <c r="DP7" s="612"/>
      <c r="DQ7" s="619">
        <v>1082545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4420</v>
      </c>
      <c r="S8" s="611"/>
      <c r="T8" s="611"/>
      <c r="U8" s="611"/>
      <c r="V8" s="611"/>
      <c r="W8" s="611"/>
      <c r="X8" s="611"/>
      <c r="Y8" s="612"/>
      <c r="Z8" s="613">
        <v>0</v>
      </c>
      <c r="AA8" s="613"/>
      <c r="AB8" s="613"/>
      <c r="AC8" s="613"/>
      <c r="AD8" s="614">
        <v>4420</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19698</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2035247</v>
      </c>
      <c r="CS8" s="611"/>
      <c r="CT8" s="611"/>
      <c r="CU8" s="611"/>
      <c r="CV8" s="611"/>
      <c r="CW8" s="611"/>
      <c r="CX8" s="611"/>
      <c r="CY8" s="612"/>
      <c r="CZ8" s="613">
        <v>24.7</v>
      </c>
      <c r="DA8" s="613"/>
      <c r="DB8" s="613"/>
      <c r="DC8" s="613"/>
      <c r="DD8" s="619">
        <v>3473</v>
      </c>
      <c r="DE8" s="611"/>
      <c r="DF8" s="611"/>
      <c r="DG8" s="611"/>
      <c r="DH8" s="611"/>
      <c r="DI8" s="611"/>
      <c r="DJ8" s="611"/>
      <c r="DK8" s="611"/>
      <c r="DL8" s="611"/>
      <c r="DM8" s="611"/>
      <c r="DN8" s="611"/>
      <c r="DO8" s="611"/>
      <c r="DP8" s="612"/>
      <c r="DQ8" s="619">
        <v>1308570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5109</v>
      </c>
      <c r="S9" s="611"/>
      <c r="T9" s="611"/>
      <c r="U9" s="611"/>
      <c r="V9" s="611"/>
      <c r="W9" s="611"/>
      <c r="X9" s="611"/>
      <c r="Y9" s="612"/>
      <c r="Z9" s="613">
        <v>0.1</v>
      </c>
      <c r="AA9" s="613"/>
      <c r="AB9" s="613"/>
      <c r="AC9" s="613"/>
      <c r="AD9" s="614">
        <v>5109</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412275</v>
      </c>
      <c r="BH9" s="611"/>
      <c r="BI9" s="611"/>
      <c r="BJ9" s="611"/>
      <c r="BK9" s="611"/>
      <c r="BL9" s="611"/>
      <c r="BM9" s="611"/>
      <c r="BN9" s="612"/>
      <c r="BO9" s="613">
        <v>30.9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567498</v>
      </c>
      <c r="CS9" s="611"/>
      <c r="CT9" s="611"/>
      <c r="CU9" s="611"/>
      <c r="CV9" s="611"/>
      <c r="CW9" s="611"/>
      <c r="CX9" s="611"/>
      <c r="CY9" s="612"/>
      <c r="CZ9" s="613">
        <v>6.9</v>
      </c>
      <c r="DA9" s="613"/>
      <c r="DB9" s="613"/>
      <c r="DC9" s="613"/>
      <c r="DD9" s="619">
        <v>4826</v>
      </c>
      <c r="DE9" s="611"/>
      <c r="DF9" s="611"/>
      <c r="DG9" s="611"/>
      <c r="DH9" s="611"/>
      <c r="DI9" s="611"/>
      <c r="DJ9" s="611"/>
      <c r="DK9" s="611"/>
      <c r="DL9" s="611"/>
      <c r="DM9" s="611"/>
      <c r="DN9" s="611"/>
      <c r="DO9" s="611"/>
      <c r="DP9" s="612"/>
      <c r="DQ9" s="619">
        <v>477684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23341</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12703</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12691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286590</v>
      </c>
      <c r="S11" s="611"/>
      <c r="T11" s="611"/>
      <c r="U11" s="611"/>
      <c r="V11" s="611"/>
      <c r="W11" s="611"/>
      <c r="X11" s="611"/>
      <c r="Y11" s="612"/>
      <c r="Z11" s="615">
        <v>3.2</v>
      </c>
      <c r="AA11" s="616"/>
      <c r="AB11" s="616"/>
      <c r="AC11" s="622"/>
      <c r="AD11" s="619">
        <v>286590</v>
      </c>
      <c r="AE11" s="611"/>
      <c r="AF11" s="611"/>
      <c r="AG11" s="611"/>
      <c r="AH11" s="611"/>
      <c r="AI11" s="611"/>
      <c r="AJ11" s="611"/>
      <c r="AK11" s="612"/>
      <c r="AL11" s="615">
        <v>6.6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40679</v>
      </c>
      <c r="BH11" s="611"/>
      <c r="BI11" s="611"/>
      <c r="BJ11" s="611"/>
      <c r="BK11" s="611"/>
      <c r="BL11" s="611"/>
      <c r="BM11" s="611"/>
      <c r="BN11" s="612"/>
      <c r="BO11" s="613">
        <v>3</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480705</v>
      </c>
      <c r="CS11" s="611"/>
      <c r="CT11" s="611"/>
      <c r="CU11" s="611"/>
      <c r="CV11" s="611"/>
      <c r="CW11" s="611"/>
      <c r="CX11" s="611"/>
      <c r="CY11" s="612"/>
      <c r="CZ11" s="613">
        <v>5.8</v>
      </c>
      <c r="DA11" s="613"/>
      <c r="DB11" s="613"/>
      <c r="DC11" s="613"/>
      <c r="DD11" s="619">
        <v>141039</v>
      </c>
      <c r="DE11" s="611"/>
      <c r="DF11" s="611"/>
      <c r="DG11" s="611"/>
      <c r="DH11" s="611"/>
      <c r="DI11" s="611"/>
      <c r="DJ11" s="611"/>
      <c r="DK11" s="611"/>
      <c r="DL11" s="611"/>
      <c r="DM11" s="611"/>
      <c r="DN11" s="611"/>
      <c r="DO11" s="611"/>
      <c r="DP11" s="612"/>
      <c r="DQ11" s="619">
        <v>257888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15711</v>
      </c>
      <c r="S12" s="611"/>
      <c r="T12" s="611"/>
      <c r="U12" s="611"/>
      <c r="V12" s="611"/>
      <c r="W12" s="611"/>
      <c r="X12" s="611"/>
      <c r="Y12" s="612"/>
      <c r="Z12" s="613">
        <v>0.2</v>
      </c>
      <c r="AA12" s="613"/>
      <c r="AB12" s="613"/>
      <c r="AC12" s="613"/>
      <c r="AD12" s="614">
        <v>15711</v>
      </c>
      <c r="AE12" s="614"/>
      <c r="AF12" s="614"/>
      <c r="AG12" s="614"/>
      <c r="AH12" s="614"/>
      <c r="AI12" s="614"/>
      <c r="AJ12" s="614"/>
      <c r="AK12" s="614"/>
      <c r="AL12" s="615">
        <v>0.4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712820</v>
      </c>
      <c r="BH12" s="611"/>
      <c r="BI12" s="611"/>
      <c r="BJ12" s="611"/>
      <c r="BK12" s="611"/>
      <c r="BL12" s="611"/>
      <c r="BM12" s="611"/>
      <c r="BN12" s="612"/>
      <c r="BO12" s="613">
        <v>53.4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137884</v>
      </c>
      <c r="CS12" s="611"/>
      <c r="CT12" s="611"/>
      <c r="CU12" s="611"/>
      <c r="CV12" s="611"/>
      <c r="CW12" s="611"/>
      <c r="CX12" s="611"/>
      <c r="CY12" s="612"/>
      <c r="CZ12" s="613">
        <v>1.7</v>
      </c>
      <c r="DA12" s="613"/>
      <c r="DB12" s="613"/>
      <c r="DC12" s="613"/>
      <c r="DD12" s="619" t="s">
        <v>122</v>
      </c>
      <c r="DE12" s="611"/>
      <c r="DF12" s="611"/>
      <c r="DG12" s="611"/>
      <c r="DH12" s="611"/>
      <c r="DI12" s="611"/>
      <c r="DJ12" s="611"/>
      <c r="DK12" s="611"/>
      <c r="DL12" s="611"/>
      <c r="DM12" s="611"/>
      <c r="DN12" s="611"/>
      <c r="DO12" s="611"/>
      <c r="DP12" s="612"/>
      <c r="DQ12" s="619">
        <v>114463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712771</v>
      </c>
      <c r="BH13" s="611"/>
      <c r="BI13" s="611"/>
      <c r="BJ13" s="611"/>
      <c r="BK13" s="611"/>
      <c r="BL13" s="611"/>
      <c r="BM13" s="611"/>
      <c r="BN13" s="612"/>
      <c r="BO13" s="613">
        <v>53.4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1598808</v>
      </c>
      <c r="CS13" s="611"/>
      <c r="CT13" s="611"/>
      <c r="CU13" s="611"/>
      <c r="CV13" s="611"/>
      <c r="CW13" s="611"/>
      <c r="CX13" s="611"/>
      <c r="CY13" s="612"/>
      <c r="CZ13" s="613">
        <v>19.399999999999999</v>
      </c>
      <c r="DA13" s="613"/>
      <c r="DB13" s="613"/>
      <c r="DC13" s="613"/>
      <c r="DD13" s="619">
        <v>748520</v>
      </c>
      <c r="DE13" s="611"/>
      <c r="DF13" s="611"/>
      <c r="DG13" s="611"/>
      <c r="DH13" s="611"/>
      <c r="DI13" s="611"/>
      <c r="DJ13" s="611"/>
      <c r="DK13" s="611"/>
      <c r="DL13" s="611"/>
      <c r="DM13" s="611"/>
      <c r="DN13" s="611"/>
      <c r="DO13" s="611"/>
      <c r="DP13" s="612"/>
      <c r="DQ13" s="619">
        <v>486972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982</v>
      </c>
      <c r="S14" s="611"/>
      <c r="T14" s="611"/>
      <c r="U14" s="611"/>
      <c r="V14" s="611"/>
      <c r="W14" s="611"/>
      <c r="X14" s="611"/>
      <c r="Y14" s="612"/>
      <c r="Z14" s="613">
        <v>0</v>
      </c>
      <c r="AA14" s="613"/>
      <c r="AB14" s="613"/>
      <c r="AC14" s="613"/>
      <c r="AD14" s="614">
        <v>982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48418</v>
      </c>
      <c r="BH14" s="611"/>
      <c r="BI14" s="611"/>
      <c r="BJ14" s="611"/>
      <c r="BK14" s="611"/>
      <c r="BL14" s="611"/>
      <c r="BM14" s="611"/>
      <c r="BN14" s="612"/>
      <c r="BO14" s="613">
        <v>3.6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322797</v>
      </c>
      <c r="CS14" s="611"/>
      <c r="CT14" s="611"/>
      <c r="CU14" s="611"/>
      <c r="CV14" s="611"/>
      <c r="CW14" s="611"/>
      <c r="CX14" s="611"/>
      <c r="CY14" s="612"/>
      <c r="CZ14" s="613">
        <v>3.9</v>
      </c>
      <c r="DA14" s="613"/>
      <c r="DB14" s="613"/>
      <c r="DC14" s="613"/>
      <c r="DD14" s="619">
        <v>6980</v>
      </c>
      <c r="DE14" s="611"/>
      <c r="DF14" s="611"/>
      <c r="DG14" s="611"/>
      <c r="DH14" s="611"/>
      <c r="DI14" s="611"/>
      <c r="DJ14" s="611"/>
      <c r="DK14" s="611"/>
      <c r="DL14" s="611"/>
      <c r="DM14" s="611"/>
      <c r="DN14" s="611"/>
      <c r="DO14" s="611"/>
      <c r="DP14" s="612"/>
      <c r="DQ14" s="619">
        <v>307667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77386</v>
      </c>
      <c r="BH15" s="611"/>
      <c r="BI15" s="611"/>
      <c r="BJ15" s="611"/>
      <c r="BK15" s="611"/>
      <c r="BL15" s="611"/>
      <c r="BM15" s="611"/>
      <c r="BN15" s="612"/>
      <c r="BO15" s="613">
        <v>5.8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981601</v>
      </c>
      <c r="CS15" s="611"/>
      <c r="CT15" s="611"/>
      <c r="CU15" s="611"/>
      <c r="CV15" s="611"/>
      <c r="CW15" s="611"/>
      <c r="CX15" s="611"/>
      <c r="CY15" s="612"/>
      <c r="CZ15" s="613">
        <v>11.9</v>
      </c>
      <c r="DA15" s="613"/>
      <c r="DB15" s="613"/>
      <c r="DC15" s="613"/>
      <c r="DD15" s="619">
        <v>352935</v>
      </c>
      <c r="DE15" s="611"/>
      <c r="DF15" s="611"/>
      <c r="DG15" s="611"/>
      <c r="DH15" s="611"/>
      <c r="DI15" s="611"/>
      <c r="DJ15" s="611"/>
      <c r="DK15" s="611"/>
      <c r="DL15" s="611"/>
      <c r="DM15" s="611"/>
      <c r="DN15" s="611"/>
      <c r="DO15" s="611"/>
      <c r="DP15" s="612"/>
      <c r="DQ15" s="619">
        <v>569360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10070</v>
      </c>
      <c r="S16" s="611"/>
      <c r="T16" s="611"/>
      <c r="U16" s="611"/>
      <c r="V16" s="611"/>
      <c r="W16" s="611"/>
      <c r="X16" s="611"/>
      <c r="Y16" s="612"/>
      <c r="Z16" s="613">
        <v>0.1</v>
      </c>
      <c r="AA16" s="613"/>
      <c r="AB16" s="613"/>
      <c r="AC16" s="613"/>
      <c r="AD16" s="614">
        <v>10070</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75238</v>
      </c>
      <c r="CS16" s="611"/>
      <c r="CT16" s="611"/>
      <c r="CU16" s="611"/>
      <c r="CV16" s="611"/>
      <c r="CW16" s="611"/>
      <c r="CX16" s="611"/>
      <c r="CY16" s="612"/>
      <c r="CZ16" s="613">
        <v>0.9</v>
      </c>
      <c r="DA16" s="613"/>
      <c r="DB16" s="613"/>
      <c r="DC16" s="613"/>
      <c r="DD16" s="619" t="s">
        <v>122</v>
      </c>
      <c r="DE16" s="611"/>
      <c r="DF16" s="611"/>
      <c r="DG16" s="611"/>
      <c r="DH16" s="611"/>
      <c r="DI16" s="611"/>
      <c r="DJ16" s="611"/>
      <c r="DK16" s="611"/>
      <c r="DL16" s="611"/>
      <c r="DM16" s="611"/>
      <c r="DN16" s="611"/>
      <c r="DO16" s="611"/>
      <c r="DP16" s="612"/>
      <c r="DQ16" s="619">
        <v>9303</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23604</v>
      </c>
      <c r="S17" s="611"/>
      <c r="T17" s="611"/>
      <c r="U17" s="611"/>
      <c r="V17" s="611"/>
      <c r="W17" s="611"/>
      <c r="X17" s="611"/>
      <c r="Y17" s="612"/>
      <c r="Z17" s="613">
        <v>0.3</v>
      </c>
      <c r="AA17" s="613"/>
      <c r="AB17" s="613"/>
      <c r="AC17" s="613"/>
      <c r="AD17" s="614">
        <v>23604</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632977</v>
      </c>
      <c r="CS17" s="611"/>
      <c r="CT17" s="611"/>
      <c r="CU17" s="611"/>
      <c r="CV17" s="611"/>
      <c r="CW17" s="611"/>
      <c r="CX17" s="611"/>
      <c r="CY17" s="612"/>
      <c r="CZ17" s="613">
        <v>7.7</v>
      </c>
      <c r="DA17" s="613"/>
      <c r="DB17" s="613"/>
      <c r="DC17" s="613"/>
      <c r="DD17" s="619" t="s">
        <v>122</v>
      </c>
      <c r="DE17" s="611"/>
      <c r="DF17" s="611"/>
      <c r="DG17" s="611"/>
      <c r="DH17" s="611"/>
      <c r="DI17" s="611"/>
      <c r="DJ17" s="611"/>
      <c r="DK17" s="611"/>
      <c r="DL17" s="611"/>
      <c r="DM17" s="611"/>
      <c r="DN17" s="611"/>
      <c r="DO17" s="611"/>
      <c r="DP17" s="612"/>
      <c r="DQ17" s="619">
        <v>603039</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12804</v>
      </c>
      <c r="S18" s="611"/>
      <c r="T18" s="611"/>
      <c r="U18" s="611"/>
      <c r="V18" s="611"/>
      <c r="W18" s="611"/>
      <c r="X18" s="611"/>
      <c r="Y18" s="612"/>
      <c r="Z18" s="613">
        <v>0.1</v>
      </c>
      <c r="AA18" s="613"/>
      <c r="AB18" s="613"/>
      <c r="AC18" s="613"/>
      <c r="AD18" s="614">
        <v>12804</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12804</v>
      </c>
      <c r="S19" s="611"/>
      <c r="T19" s="611"/>
      <c r="U19" s="611"/>
      <c r="V19" s="611"/>
      <c r="W19" s="611"/>
      <c r="X19" s="611"/>
      <c r="Y19" s="612"/>
      <c r="Z19" s="613">
        <v>0.1</v>
      </c>
      <c r="AA19" s="613"/>
      <c r="AB19" s="613"/>
      <c r="AC19" s="613"/>
      <c r="AD19" s="614">
        <v>12804</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8254198</v>
      </c>
      <c r="CS20" s="611"/>
      <c r="CT20" s="611"/>
      <c r="CU20" s="611"/>
      <c r="CV20" s="611"/>
      <c r="CW20" s="611"/>
      <c r="CX20" s="611"/>
      <c r="CY20" s="612"/>
      <c r="CZ20" s="613">
        <v>100</v>
      </c>
      <c r="DA20" s="613"/>
      <c r="DB20" s="613"/>
      <c r="DC20" s="613"/>
      <c r="DD20" s="619">
        <v>1262692</v>
      </c>
      <c r="DE20" s="611"/>
      <c r="DF20" s="611"/>
      <c r="DG20" s="611"/>
      <c r="DH20" s="611"/>
      <c r="DI20" s="611"/>
      <c r="DJ20" s="611"/>
      <c r="DK20" s="611"/>
      <c r="DL20" s="611"/>
      <c r="DM20" s="611"/>
      <c r="DN20" s="611"/>
      <c r="DO20" s="611"/>
      <c r="DP20" s="612"/>
      <c r="DQ20" s="619">
        <v>5324216</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3058698</v>
      </c>
      <c r="S21" s="611"/>
      <c r="T21" s="611"/>
      <c r="U21" s="611"/>
      <c r="V21" s="611"/>
      <c r="W21" s="611"/>
      <c r="X21" s="611"/>
      <c r="Y21" s="612"/>
      <c r="Z21" s="613">
        <v>34.299999999999997</v>
      </c>
      <c r="AA21" s="613"/>
      <c r="AB21" s="613"/>
      <c r="AC21" s="613"/>
      <c r="AD21" s="614">
        <v>2529062</v>
      </c>
      <c r="AE21" s="614"/>
      <c r="AF21" s="614"/>
      <c r="AG21" s="614"/>
      <c r="AH21" s="614"/>
      <c r="AI21" s="614"/>
      <c r="AJ21" s="614"/>
      <c r="AK21" s="614"/>
      <c r="AL21" s="615">
        <v>58.5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2529062</v>
      </c>
      <c r="S22" s="611"/>
      <c r="T22" s="611"/>
      <c r="U22" s="611"/>
      <c r="V22" s="611"/>
      <c r="W22" s="611"/>
      <c r="X22" s="611"/>
      <c r="Y22" s="612"/>
      <c r="Z22" s="613">
        <v>28.4</v>
      </c>
      <c r="AA22" s="613"/>
      <c r="AB22" s="613"/>
      <c r="AC22" s="613"/>
      <c r="AD22" s="614">
        <v>2529062</v>
      </c>
      <c r="AE22" s="614"/>
      <c r="AF22" s="614"/>
      <c r="AG22" s="614"/>
      <c r="AH22" s="614"/>
      <c r="AI22" s="614"/>
      <c r="AJ22" s="614"/>
      <c r="AK22" s="614"/>
      <c r="AL22" s="615">
        <v>58.5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422441</v>
      </c>
      <c r="S23" s="611"/>
      <c r="T23" s="611"/>
      <c r="U23" s="611"/>
      <c r="V23" s="611"/>
      <c r="W23" s="611"/>
      <c r="X23" s="611"/>
      <c r="Y23" s="612"/>
      <c r="Z23" s="613">
        <v>4.7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107195</v>
      </c>
      <c r="S24" s="611"/>
      <c r="T24" s="611"/>
      <c r="U24" s="611"/>
      <c r="V24" s="611"/>
      <c r="W24" s="611"/>
      <c r="X24" s="611"/>
      <c r="Y24" s="612"/>
      <c r="Z24" s="613">
        <v>1.2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2962764</v>
      </c>
      <c r="CS24" s="600"/>
      <c r="CT24" s="600"/>
      <c r="CU24" s="600"/>
      <c r="CV24" s="600"/>
      <c r="CW24" s="600"/>
      <c r="CX24" s="600"/>
      <c r="CY24" s="601"/>
      <c r="CZ24" s="604">
        <v>35.9</v>
      </c>
      <c r="DA24" s="605"/>
      <c r="DB24" s="605"/>
      <c r="DC24" s="621"/>
      <c r="DD24" s="645">
        <v>2390750</v>
      </c>
      <c r="DE24" s="600"/>
      <c r="DF24" s="600"/>
      <c r="DG24" s="600"/>
      <c r="DH24" s="600"/>
      <c r="DI24" s="600"/>
      <c r="DJ24" s="600"/>
      <c r="DK24" s="601"/>
      <c r="DL24" s="645">
        <v>1886346</v>
      </c>
      <c r="DM24" s="600"/>
      <c r="DN24" s="600"/>
      <c r="DO24" s="600"/>
      <c r="DP24" s="600"/>
      <c r="DQ24" s="600"/>
      <c r="DR24" s="600"/>
      <c r="DS24" s="600"/>
      <c r="DT24" s="600"/>
      <c r="DU24" s="600"/>
      <c r="DV24" s="601"/>
      <c r="DW24" s="604">
        <v>43.4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4838910</v>
      </c>
      <c r="S25" s="611"/>
      <c r="T25" s="611"/>
      <c r="U25" s="611"/>
      <c r="V25" s="611"/>
      <c r="W25" s="611"/>
      <c r="X25" s="611"/>
      <c r="Y25" s="612"/>
      <c r="Z25" s="613">
        <v>54.3</v>
      </c>
      <c r="AA25" s="613"/>
      <c r="AB25" s="613"/>
      <c r="AC25" s="613"/>
      <c r="AD25" s="614">
        <v>4309274</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1535128</v>
      </c>
      <c r="CS25" s="642"/>
      <c r="CT25" s="642"/>
      <c r="CU25" s="642"/>
      <c r="CV25" s="642"/>
      <c r="CW25" s="642"/>
      <c r="CX25" s="642"/>
      <c r="CY25" s="643"/>
      <c r="CZ25" s="615">
        <v>18.600000000000001</v>
      </c>
      <c r="DA25" s="640"/>
      <c r="DB25" s="640"/>
      <c r="DC25" s="644"/>
      <c r="DD25" s="619">
        <v>1453072</v>
      </c>
      <c r="DE25" s="642"/>
      <c r="DF25" s="642"/>
      <c r="DG25" s="642"/>
      <c r="DH25" s="642"/>
      <c r="DI25" s="642"/>
      <c r="DJ25" s="642"/>
      <c r="DK25" s="643"/>
      <c r="DL25" s="619">
        <v>1148344</v>
      </c>
      <c r="DM25" s="642"/>
      <c r="DN25" s="642"/>
      <c r="DO25" s="642"/>
      <c r="DP25" s="642"/>
      <c r="DQ25" s="642"/>
      <c r="DR25" s="642"/>
      <c r="DS25" s="642"/>
      <c r="DT25" s="642"/>
      <c r="DU25" s="642"/>
      <c r="DV25" s="643"/>
      <c r="DW25" s="615">
        <v>26.4</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951</v>
      </c>
      <c r="S26" s="611"/>
      <c r="T26" s="611"/>
      <c r="U26" s="611"/>
      <c r="V26" s="611"/>
      <c r="W26" s="611"/>
      <c r="X26" s="611"/>
      <c r="Y26" s="612"/>
      <c r="Z26" s="613">
        <v>0</v>
      </c>
      <c r="AA26" s="613"/>
      <c r="AB26" s="613"/>
      <c r="AC26" s="613"/>
      <c r="AD26" s="614">
        <v>951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972548</v>
      </c>
      <c r="CS26" s="611"/>
      <c r="CT26" s="611"/>
      <c r="CU26" s="611"/>
      <c r="CV26" s="611"/>
      <c r="CW26" s="611"/>
      <c r="CX26" s="611"/>
      <c r="CY26" s="612"/>
      <c r="CZ26" s="615">
        <v>11.8</v>
      </c>
      <c r="DA26" s="640"/>
      <c r="DB26" s="640"/>
      <c r="DC26" s="644"/>
      <c r="DD26" s="619">
        <v>920925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25834</v>
      </c>
      <c r="S27" s="611"/>
      <c r="T27" s="611"/>
      <c r="U27" s="611"/>
      <c r="V27" s="611"/>
      <c r="W27" s="611"/>
      <c r="X27" s="611"/>
      <c r="Y27" s="612"/>
      <c r="Z27" s="613">
        <v>0.3</v>
      </c>
      <c r="AA27" s="613"/>
      <c r="AB27" s="613"/>
      <c r="AC27" s="613"/>
      <c r="AD27" s="614">
        <v>25</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1334617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794659</v>
      </c>
      <c r="CS27" s="642"/>
      <c r="CT27" s="642"/>
      <c r="CU27" s="642"/>
      <c r="CV27" s="642"/>
      <c r="CW27" s="642"/>
      <c r="CX27" s="642"/>
      <c r="CY27" s="643"/>
      <c r="CZ27" s="615">
        <v>9.6</v>
      </c>
      <c r="DA27" s="640"/>
      <c r="DB27" s="640"/>
      <c r="DC27" s="644"/>
      <c r="DD27" s="619">
        <v>334639</v>
      </c>
      <c r="DE27" s="642"/>
      <c r="DF27" s="642"/>
      <c r="DG27" s="642"/>
      <c r="DH27" s="642"/>
      <c r="DI27" s="642"/>
      <c r="DJ27" s="642"/>
      <c r="DK27" s="643"/>
      <c r="DL27" s="619">
        <v>195243</v>
      </c>
      <c r="DM27" s="642"/>
      <c r="DN27" s="642"/>
      <c r="DO27" s="642"/>
      <c r="DP27" s="642"/>
      <c r="DQ27" s="642"/>
      <c r="DR27" s="642"/>
      <c r="DS27" s="642"/>
      <c r="DT27" s="642"/>
      <c r="DU27" s="642"/>
      <c r="DV27" s="643"/>
      <c r="DW27" s="615">
        <v>4.5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150586</v>
      </c>
      <c r="S28" s="611"/>
      <c r="T28" s="611"/>
      <c r="U28" s="611"/>
      <c r="V28" s="611"/>
      <c r="W28" s="611"/>
      <c r="X28" s="611"/>
      <c r="Y28" s="612"/>
      <c r="Z28" s="613">
        <v>1.7</v>
      </c>
      <c r="AA28" s="613"/>
      <c r="AB28" s="613"/>
      <c r="AC28" s="613"/>
      <c r="AD28" s="614">
        <v>12352</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632977</v>
      </c>
      <c r="CS28" s="611"/>
      <c r="CT28" s="611"/>
      <c r="CU28" s="611"/>
      <c r="CV28" s="611"/>
      <c r="CW28" s="611"/>
      <c r="CX28" s="611"/>
      <c r="CY28" s="612"/>
      <c r="CZ28" s="615">
        <v>7.7</v>
      </c>
      <c r="DA28" s="640"/>
      <c r="DB28" s="640"/>
      <c r="DC28" s="644"/>
      <c r="DD28" s="619">
        <v>603039</v>
      </c>
      <c r="DE28" s="611"/>
      <c r="DF28" s="611"/>
      <c r="DG28" s="611"/>
      <c r="DH28" s="611"/>
      <c r="DI28" s="611"/>
      <c r="DJ28" s="611"/>
      <c r="DK28" s="612"/>
      <c r="DL28" s="619">
        <v>542759</v>
      </c>
      <c r="DM28" s="611"/>
      <c r="DN28" s="611"/>
      <c r="DO28" s="611"/>
      <c r="DP28" s="611"/>
      <c r="DQ28" s="611"/>
      <c r="DR28" s="611"/>
      <c r="DS28" s="611"/>
      <c r="DT28" s="611"/>
      <c r="DU28" s="611"/>
      <c r="DV28" s="612"/>
      <c r="DW28" s="615">
        <v>12.5</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6685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632977</v>
      </c>
      <c r="CS29" s="642"/>
      <c r="CT29" s="642"/>
      <c r="CU29" s="642"/>
      <c r="CV29" s="642"/>
      <c r="CW29" s="642"/>
      <c r="CX29" s="642"/>
      <c r="CY29" s="643"/>
      <c r="CZ29" s="615">
        <v>7.7</v>
      </c>
      <c r="DA29" s="640"/>
      <c r="DB29" s="640"/>
      <c r="DC29" s="644"/>
      <c r="DD29" s="619">
        <v>603039</v>
      </c>
      <c r="DE29" s="642"/>
      <c r="DF29" s="642"/>
      <c r="DG29" s="642"/>
      <c r="DH29" s="642"/>
      <c r="DI29" s="642"/>
      <c r="DJ29" s="642"/>
      <c r="DK29" s="643"/>
      <c r="DL29" s="619">
        <v>542759</v>
      </c>
      <c r="DM29" s="642"/>
      <c r="DN29" s="642"/>
      <c r="DO29" s="642"/>
      <c r="DP29" s="642"/>
      <c r="DQ29" s="642"/>
      <c r="DR29" s="642"/>
      <c r="DS29" s="642"/>
      <c r="DT29" s="642"/>
      <c r="DU29" s="642"/>
      <c r="DV29" s="643"/>
      <c r="DW29" s="615">
        <v>12.5</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1327748</v>
      </c>
      <c r="S30" s="611"/>
      <c r="T30" s="611"/>
      <c r="U30" s="611"/>
      <c r="V30" s="611"/>
      <c r="W30" s="611"/>
      <c r="X30" s="611"/>
      <c r="Y30" s="612"/>
      <c r="Z30" s="613">
        <v>14.9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612672</v>
      </c>
      <c r="CS30" s="611"/>
      <c r="CT30" s="611"/>
      <c r="CU30" s="611"/>
      <c r="CV30" s="611"/>
      <c r="CW30" s="611"/>
      <c r="CX30" s="611"/>
      <c r="CY30" s="612"/>
      <c r="CZ30" s="615">
        <v>7.4</v>
      </c>
      <c r="DA30" s="640"/>
      <c r="DB30" s="640"/>
      <c r="DC30" s="644"/>
      <c r="DD30" s="619">
        <v>582734</v>
      </c>
      <c r="DE30" s="611"/>
      <c r="DF30" s="611"/>
      <c r="DG30" s="611"/>
      <c r="DH30" s="611"/>
      <c r="DI30" s="611"/>
      <c r="DJ30" s="611"/>
      <c r="DK30" s="612"/>
      <c r="DL30" s="619">
        <v>522454</v>
      </c>
      <c r="DM30" s="611"/>
      <c r="DN30" s="611"/>
      <c r="DO30" s="611"/>
      <c r="DP30" s="611"/>
      <c r="DQ30" s="611"/>
      <c r="DR30" s="611"/>
      <c r="DS30" s="611"/>
      <c r="DT30" s="611"/>
      <c r="DU30" s="611"/>
      <c r="DV30" s="612"/>
      <c r="DW30" s="615">
        <v>12</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98.8</v>
      </c>
      <c r="BH31" s="654"/>
      <c r="BI31" s="654"/>
      <c r="BJ31" s="654"/>
      <c r="BK31" s="654"/>
      <c r="BL31" s="654"/>
      <c r="BM31" s="605">
        <v>96.9</v>
      </c>
      <c r="BN31" s="654"/>
      <c r="BO31" s="654"/>
      <c r="BP31" s="654"/>
      <c r="BQ31" s="655"/>
      <c r="BR31" s="666">
        <v>99.1</v>
      </c>
      <c r="BS31" s="654"/>
      <c r="BT31" s="654"/>
      <c r="BU31" s="654"/>
      <c r="BV31" s="654"/>
      <c r="BW31" s="654"/>
      <c r="BX31" s="605">
        <v>97.4</v>
      </c>
      <c r="BY31" s="654"/>
      <c r="BZ31" s="654"/>
      <c r="CA31" s="654"/>
      <c r="CB31" s="655"/>
      <c r="CD31" s="648"/>
      <c r="CE31" s="649"/>
      <c r="CF31" s="607" t="s">
        <v>300</v>
      </c>
      <c r="CG31" s="608"/>
      <c r="CH31" s="608"/>
      <c r="CI31" s="608"/>
      <c r="CJ31" s="608"/>
      <c r="CK31" s="608"/>
      <c r="CL31" s="608"/>
      <c r="CM31" s="608"/>
      <c r="CN31" s="608"/>
      <c r="CO31" s="608"/>
      <c r="CP31" s="608"/>
      <c r="CQ31" s="609"/>
      <c r="CR31" s="610">
        <v>20305</v>
      </c>
      <c r="CS31" s="642"/>
      <c r="CT31" s="642"/>
      <c r="CU31" s="642"/>
      <c r="CV31" s="642"/>
      <c r="CW31" s="642"/>
      <c r="CX31" s="642"/>
      <c r="CY31" s="643"/>
      <c r="CZ31" s="615">
        <v>0.2</v>
      </c>
      <c r="DA31" s="640"/>
      <c r="DB31" s="640"/>
      <c r="DC31" s="644"/>
      <c r="DD31" s="619">
        <v>20305</v>
      </c>
      <c r="DE31" s="642"/>
      <c r="DF31" s="642"/>
      <c r="DG31" s="642"/>
      <c r="DH31" s="642"/>
      <c r="DI31" s="642"/>
      <c r="DJ31" s="642"/>
      <c r="DK31" s="643"/>
      <c r="DL31" s="619">
        <v>20305</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434176</v>
      </c>
      <c r="S32" s="611"/>
      <c r="T32" s="611"/>
      <c r="U32" s="611"/>
      <c r="V32" s="611"/>
      <c r="W32" s="611"/>
      <c r="X32" s="611"/>
      <c r="Y32" s="612"/>
      <c r="Z32" s="613">
        <v>4.9000000000000004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98.1</v>
      </c>
      <c r="BH32" s="642"/>
      <c r="BI32" s="642"/>
      <c r="BJ32" s="642"/>
      <c r="BK32" s="642"/>
      <c r="BL32" s="642"/>
      <c r="BM32" s="616">
        <v>95.8</v>
      </c>
      <c r="BN32" s="642"/>
      <c r="BO32" s="642"/>
      <c r="BP32" s="642"/>
      <c r="BQ32" s="665"/>
      <c r="BR32" s="667">
        <v>98.7</v>
      </c>
      <c r="BS32" s="642"/>
      <c r="BT32" s="642"/>
      <c r="BU32" s="642"/>
      <c r="BV32" s="642"/>
      <c r="BW32" s="642"/>
      <c r="BX32" s="616">
        <v>96.5</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14165</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99.1</v>
      </c>
      <c r="BH33" s="669"/>
      <c r="BI33" s="669"/>
      <c r="BJ33" s="669"/>
      <c r="BK33" s="669"/>
      <c r="BL33" s="669"/>
      <c r="BM33" s="670">
        <v>97.3</v>
      </c>
      <c r="BN33" s="669"/>
      <c r="BO33" s="669"/>
      <c r="BP33" s="669"/>
      <c r="BQ33" s="671"/>
      <c r="BR33" s="668">
        <v>99.2</v>
      </c>
      <c r="BS33" s="669"/>
      <c r="BT33" s="669"/>
      <c r="BU33" s="669"/>
      <c r="BV33" s="669"/>
      <c r="BW33" s="669"/>
      <c r="BX33" s="670">
        <v>97.7</v>
      </c>
      <c r="BY33" s="669"/>
      <c r="BZ33" s="669"/>
      <c r="CA33" s="669"/>
      <c r="CB33" s="671"/>
      <c r="CD33" s="607" t="s">
        <v>307</v>
      </c>
      <c r="CE33" s="608"/>
      <c r="CF33" s="608"/>
      <c r="CG33" s="608"/>
      <c r="CH33" s="608"/>
      <c r="CI33" s="608"/>
      <c r="CJ33" s="608"/>
      <c r="CK33" s="608"/>
      <c r="CL33" s="608"/>
      <c r="CM33" s="608"/>
      <c r="CN33" s="608"/>
      <c r="CO33" s="608"/>
      <c r="CP33" s="608"/>
      <c r="CQ33" s="609"/>
      <c r="CR33" s="610">
        <v>3953504</v>
      </c>
      <c r="CS33" s="642"/>
      <c r="CT33" s="642"/>
      <c r="CU33" s="642"/>
      <c r="CV33" s="642"/>
      <c r="CW33" s="642"/>
      <c r="CX33" s="642"/>
      <c r="CY33" s="643"/>
      <c r="CZ33" s="615">
        <v>47.9</v>
      </c>
      <c r="DA33" s="640"/>
      <c r="DB33" s="640"/>
      <c r="DC33" s="644"/>
      <c r="DD33" s="619">
        <v>2793405</v>
      </c>
      <c r="DE33" s="642"/>
      <c r="DF33" s="642"/>
      <c r="DG33" s="642"/>
      <c r="DH33" s="642"/>
      <c r="DI33" s="642"/>
      <c r="DJ33" s="642"/>
      <c r="DK33" s="643"/>
      <c r="DL33" s="619">
        <v>2118834</v>
      </c>
      <c r="DM33" s="642"/>
      <c r="DN33" s="642"/>
      <c r="DO33" s="642"/>
      <c r="DP33" s="642"/>
      <c r="DQ33" s="642"/>
      <c r="DR33" s="642"/>
      <c r="DS33" s="642"/>
      <c r="DT33" s="642"/>
      <c r="DU33" s="642"/>
      <c r="DV33" s="643"/>
      <c r="DW33" s="615">
        <v>48.7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116900</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1346770</v>
      </c>
      <c r="CS34" s="611"/>
      <c r="CT34" s="611"/>
      <c r="CU34" s="611"/>
      <c r="CV34" s="611"/>
      <c r="CW34" s="611"/>
      <c r="CX34" s="611"/>
      <c r="CY34" s="612"/>
      <c r="CZ34" s="615">
        <v>16.3</v>
      </c>
      <c r="DA34" s="640"/>
      <c r="DB34" s="640"/>
      <c r="DC34" s="644"/>
      <c r="DD34" s="619">
        <v>946642</v>
      </c>
      <c r="DE34" s="611"/>
      <c r="DF34" s="611"/>
      <c r="DG34" s="611"/>
      <c r="DH34" s="611"/>
      <c r="DI34" s="611"/>
      <c r="DJ34" s="611"/>
      <c r="DK34" s="612"/>
      <c r="DL34" s="619">
        <v>713682</v>
      </c>
      <c r="DM34" s="611"/>
      <c r="DN34" s="611"/>
      <c r="DO34" s="611"/>
      <c r="DP34" s="611"/>
      <c r="DQ34" s="611"/>
      <c r="DR34" s="611"/>
      <c r="DS34" s="611"/>
      <c r="DT34" s="611"/>
      <c r="DU34" s="611"/>
      <c r="DV34" s="612"/>
      <c r="DW34" s="615">
        <v>16.399999999999999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446644</v>
      </c>
      <c r="S35" s="611"/>
      <c r="T35" s="611"/>
      <c r="U35" s="611"/>
      <c r="V35" s="611"/>
      <c r="W35" s="611"/>
      <c r="X35" s="611"/>
      <c r="Y35" s="612"/>
      <c r="Z35" s="613">
        <v>5</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136410</v>
      </c>
      <c r="CS35" s="642"/>
      <c r="CT35" s="642"/>
      <c r="CU35" s="642"/>
      <c r="CV35" s="642"/>
      <c r="CW35" s="642"/>
      <c r="CX35" s="642"/>
      <c r="CY35" s="643"/>
      <c r="CZ35" s="615">
        <v>1.7</v>
      </c>
      <c r="DA35" s="640"/>
      <c r="DB35" s="640"/>
      <c r="DC35" s="644"/>
      <c r="DD35" s="619">
        <v>96353</v>
      </c>
      <c r="DE35" s="642"/>
      <c r="DF35" s="642"/>
      <c r="DG35" s="642"/>
      <c r="DH35" s="642"/>
      <c r="DI35" s="642"/>
      <c r="DJ35" s="642"/>
      <c r="DK35" s="643"/>
      <c r="DL35" s="619">
        <v>96353</v>
      </c>
      <c r="DM35" s="642"/>
      <c r="DN35" s="642"/>
      <c r="DO35" s="642"/>
      <c r="DP35" s="642"/>
      <c r="DQ35" s="642"/>
      <c r="DR35" s="642"/>
      <c r="DS35" s="642"/>
      <c r="DT35" s="642"/>
      <c r="DU35" s="642"/>
      <c r="DV35" s="643"/>
      <c r="DW35" s="615">
        <v>2.2000000000000002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371736</v>
      </c>
      <c r="S36" s="611"/>
      <c r="T36" s="611"/>
      <c r="U36" s="611"/>
      <c r="V36" s="611"/>
      <c r="W36" s="611"/>
      <c r="X36" s="611"/>
      <c r="Y36" s="612"/>
      <c r="Z36" s="613">
        <v>4.2</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925192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42356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1398182</v>
      </c>
      <c r="CS36" s="611"/>
      <c r="CT36" s="611"/>
      <c r="CU36" s="611"/>
      <c r="CV36" s="611"/>
      <c r="CW36" s="611"/>
      <c r="CX36" s="611"/>
      <c r="CY36" s="612"/>
      <c r="CZ36" s="615">
        <v>16.899999999999999</v>
      </c>
      <c r="DA36" s="640"/>
      <c r="DB36" s="640"/>
      <c r="DC36" s="644"/>
      <c r="DD36" s="619">
        <v>1152467</v>
      </c>
      <c r="DE36" s="611"/>
      <c r="DF36" s="611"/>
      <c r="DG36" s="611"/>
      <c r="DH36" s="611"/>
      <c r="DI36" s="611"/>
      <c r="DJ36" s="611"/>
      <c r="DK36" s="612"/>
      <c r="DL36" s="619">
        <v>811245</v>
      </c>
      <c r="DM36" s="611"/>
      <c r="DN36" s="611"/>
      <c r="DO36" s="611"/>
      <c r="DP36" s="611"/>
      <c r="DQ36" s="611"/>
      <c r="DR36" s="611"/>
      <c r="DS36" s="611"/>
      <c r="DT36" s="611"/>
      <c r="DU36" s="611"/>
      <c r="DV36" s="612"/>
      <c r="DW36" s="615">
        <v>18.7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242075</v>
      </c>
      <c r="S37" s="611"/>
      <c r="T37" s="611"/>
      <c r="U37" s="611"/>
      <c r="V37" s="611"/>
      <c r="W37" s="611"/>
      <c r="X37" s="611"/>
      <c r="Y37" s="612"/>
      <c r="Z37" s="613">
        <v>2.7</v>
      </c>
      <c r="AA37" s="613"/>
      <c r="AB37" s="613"/>
      <c r="AC37" s="613"/>
      <c r="AD37" s="614">
        <v>10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252765</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20267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452379</v>
      </c>
      <c r="CS37" s="642"/>
      <c r="CT37" s="642"/>
      <c r="CU37" s="642"/>
      <c r="CV37" s="642"/>
      <c r="CW37" s="642"/>
      <c r="CX37" s="642"/>
      <c r="CY37" s="643"/>
      <c r="CZ37" s="615">
        <v>5.5</v>
      </c>
      <c r="DA37" s="640"/>
      <c r="DB37" s="640"/>
      <c r="DC37" s="644"/>
      <c r="DD37" s="619">
        <v>451875</v>
      </c>
      <c r="DE37" s="642"/>
      <c r="DF37" s="642"/>
      <c r="DG37" s="642"/>
      <c r="DH37" s="642"/>
      <c r="DI37" s="642"/>
      <c r="DJ37" s="642"/>
      <c r="DK37" s="643"/>
      <c r="DL37" s="619">
        <v>451370</v>
      </c>
      <c r="DM37" s="642"/>
      <c r="DN37" s="642"/>
      <c r="DO37" s="642"/>
      <c r="DP37" s="642"/>
      <c r="DQ37" s="642"/>
      <c r="DR37" s="642"/>
      <c r="DS37" s="642"/>
      <c r="DT37" s="642"/>
      <c r="DU37" s="642"/>
      <c r="DV37" s="643"/>
      <c r="DW37" s="615">
        <v>10.4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939839</v>
      </c>
      <c r="S38" s="611"/>
      <c r="T38" s="611"/>
      <c r="U38" s="611"/>
      <c r="V38" s="611"/>
      <c r="W38" s="611"/>
      <c r="X38" s="611"/>
      <c r="Y38" s="612"/>
      <c r="Z38" s="613">
        <v>10.5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46130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1785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626297</v>
      </c>
      <c r="CS38" s="611"/>
      <c r="CT38" s="611"/>
      <c r="CU38" s="611"/>
      <c r="CV38" s="611"/>
      <c r="CW38" s="611"/>
      <c r="CX38" s="611"/>
      <c r="CY38" s="612"/>
      <c r="CZ38" s="615">
        <v>7.6</v>
      </c>
      <c r="DA38" s="640"/>
      <c r="DB38" s="640"/>
      <c r="DC38" s="644"/>
      <c r="DD38" s="619">
        <v>527102</v>
      </c>
      <c r="DE38" s="611"/>
      <c r="DF38" s="611"/>
      <c r="DG38" s="611"/>
      <c r="DH38" s="611"/>
      <c r="DI38" s="611"/>
      <c r="DJ38" s="611"/>
      <c r="DK38" s="612"/>
      <c r="DL38" s="619">
        <v>497554</v>
      </c>
      <c r="DM38" s="611"/>
      <c r="DN38" s="611"/>
      <c r="DO38" s="611"/>
      <c r="DP38" s="611"/>
      <c r="DQ38" s="611"/>
      <c r="DR38" s="611"/>
      <c r="DS38" s="611"/>
      <c r="DT38" s="611"/>
      <c r="DU38" s="611"/>
      <c r="DV38" s="612"/>
      <c r="DW38" s="615">
        <v>11.4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2778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410845</v>
      </c>
      <c r="CS39" s="642"/>
      <c r="CT39" s="642"/>
      <c r="CU39" s="642"/>
      <c r="CV39" s="642"/>
      <c r="CW39" s="642"/>
      <c r="CX39" s="642"/>
      <c r="CY39" s="643"/>
      <c r="CZ39" s="615">
        <v>5</v>
      </c>
      <c r="DA39" s="640"/>
      <c r="DB39" s="640"/>
      <c r="DC39" s="644"/>
      <c r="DD39" s="619">
        <v>35841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25539</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83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35000</v>
      </c>
      <c r="CS40" s="611"/>
      <c r="CT40" s="611"/>
      <c r="CU40" s="611"/>
      <c r="CV40" s="611"/>
      <c r="CW40" s="611"/>
      <c r="CX40" s="611"/>
      <c r="CY40" s="612"/>
      <c r="CZ40" s="615">
        <v>0.4</v>
      </c>
      <c r="DA40" s="640"/>
      <c r="DB40" s="640"/>
      <c r="DC40" s="644"/>
      <c r="DD40" s="619">
        <v>35000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8916249</v>
      </c>
      <c r="S41" s="683"/>
      <c r="T41" s="683"/>
      <c r="U41" s="683"/>
      <c r="V41" s="683"/>
      <c r="W41" s="683"/>
      <c r="X41" s="683"/>
      <c r="Y41" s="687"/>
      <c r="Z41" s="688">
        <v>100</v>
      </c>
      <c r="AA41" s="688"/>
      <c r="AB41" s="688"/>
      <c r="AC41" s="688"/>
      <c r="AD41" s="689">
        <v>4322612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133662</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492635</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425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1337930</v>
      </c>
      <c r="CS42" s="642"/>
      <c r="CT42" s="642"/>
      <c r="CU42" s="642"/>
      <c r="CV42" s="642"/>
      <c r="CW42" s="642"/>
      <c r="CX42" s="642"/>
      <c r="CY42" s="643"/>
      <c r="CZ42" s="615">
        <v>16.2</v>
      </c>
      <c r="DA42" s="640"/>
      <c r="DB42" s="640"/>
      <c r="DC42" s="644"/>
      <c r="DD42" s="619">
        <v>140061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40844</v>
      </c>
      <c r="CS43" s="642"/>
      <c r="CT43" s="642"/>
      <c r="CU43" s="642"/>
      <c r="CV43" s="642"/>
      <c r="CW43" s="642"/>
      <c r="CX43" s="642"/>
      <c r="CY43" s="643"/>
      <c r="CZ43" s="615">
        <v>0.5</v>
      </c>
      <c r="DA43" s="640"/>
      <c r="DB43" s="640"/>
      <c r="DC43" s="644"/>
      <c r="DD43" s="619">
        <v>40844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1262692</v>
      </c>
      <c r="CS44" s="611"/>
      <c r="CT44" s="611"/>
      <c r="CU44" s="611"/>
      <c r="CV44" s="611"/>
      <c r="CW44" s="611"/>
      <c r="CX44" s="611"/>
      <c r="CY44" s="612"/>
      <c r="CZ44" s="615">
        <v>15.3</v>
      </c>
      <c r="DA44" s="616"/>
      <c r="DB44" s="616"/>
      <c r="DC44" s="622"/>
      <c r="DD44" s="619">
        <v>130758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502600</v>
      </c>
      <c r="CS45" s="642"/>
      <c r="CT45" s="642"/>
      <c r="CU45" s="642"/>
      <c r="CV45" s="642"/>
      <c r="CW45" s="642"/>
      <c r="CX45" s="642"/>
      <c r="CY45" s="643"/>
      <c r="CZ45" s="615">
        <v>6.1</v>
      </c>
      <c r="DA45" s="640"/>
      <c r="DB45" s="640"/>
      <c r="DC45" s="644"/>
      <c r="DD45" s="619">
        <v>35609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758092</v>
      </c>
      <c r="CS46" s="611"/>
      <c r="CT46" s="611"/>
      <c r="CU46" s="611"/>
      <c r="CV46" s="611"/>
      <c r="CW46" s="611"/>
      <c r="CX46" s="611"/>
      <c r="CY46" s="612"/>
      <c r="CZ46" s="615">
        <v>9.1999999999999993</v>
      </c>
      <c r="DA46" s="616"/>
      <c r="DB46" s="616"/>
      <c r="DC46" s="622"/>
      <c r="DD46" s="619">
        <v>93149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75238</v>
      </c>
      <c r="CS47" s="642"/>
      <c r="CT47" s="642"/>
      <c r="CU47" s="642"/>
      <c r="CV47" s="642"/>
      <c r="CW47" s="642"/>
      <c r="CX47" s="642"/>
      <c r="CY47" s="643"/>
      <c r="CZ47" s="615">
        <v>0.9</v>
      </c>
      <c r="DA47" s="640"/>
      <c r="DB47" s="640"/>
      <c r="DC47" s="644"/>
      <c r="DD47" s="619">
        <v>9303</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8254198</v>
      </c>
      <c r="CS49" s="669"/>
      <c r="CT49" s="669"/>
      <c r="CU49" s="669"/>
      <c r="CV49" s="669"/>
      <c r="CW49" s="669"/>
      <c r="CX49" s="669"/>
      <c r="CY49" s="698"/>
      <c r="CZ49" s="690">
        <v>100</v>
      </c>
      <c r="DA49" s="699"/>
      <c r="DB49" s="699"/>
      <c r="DC49" s="700"/>
      <c r="DD49" s="701">
        <v>5324216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UFj2OfZWqBkFw/R2eBywkyj19nH/dTkkH048cJhbnWZ979OqyiPA/0GM7tvIA7hzihHDgP/p/WC90lENjFOA==" saltValue="Yj0hu1bzZS/n1NFgP7eg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B1" sqref="B1:DI1"/>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8916</v>
      </c>
      <c r="R7" s="740"/>
      <c r="S7" s="740"/>
      <c r="T7" s="740"/>
      <c r="U7" s="740"/>
      <c r="V7" s="740">
        <v>8254</v>
      </c>
      <c r="W7" s="740"/>
      <c r="X7" s="740"/>
      <c r="Y7" s="740"/>
      <c r="Z7" s="740"/>
      <c r="AA7" s="740">
        <v>662</v>
      </c>
      <c r="AB7" s="740"/>
      <c r="AC7" s="740"/>
      <c r="AD7" s="740"/>
      <c r="AE7" s="741"/>
      <c r="AF7" s="742">
        <v>222</v>
      </c>
      <c r="AG7" s="743"/>
      <c r="AH7" s="743"/>
      <c r="AI7" s="743"/>
      <c r="AJ7" s="744"/>
      <c r="AK7" s="745">
        <v>447</v>
      </c>
      <c r="AL7" s="746"/>
      <c r="AM7" s="746"/>
      <c r="AN7" s="746"/>
      <c r="AO7" s="746"/>
      <c r="AP7" s="746">
        <v>7748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553</v>
      </c>
      <c r="BT7" s="734"/>
      <c r="BU7" s="734"/>
      <c r="BV7" s="734"/>
      <c r="BW7" s="734"/>
      <c r="BX7" s="734"/>
      <c r="BY7" s="734"/>
      <c r="BZ7" s="734"/>
      <c r="CA7" s="734"/>
      <c r="CB7" s="734"/>
      <c r="CC7" s="734"/>
      <c r="CD7" s="734"/>
      <c r="CE7" s="734"/>
      <c r="CF7" s="734"/>
      <c r="CG7" s="749"/>
      <c r="CH7" s="730">
        <v>6</v>
      </c>
      <c r="CI7" s="731"/>
      <c r="CJ7" s="731"/>
      <c r="CK7" s="731"/>
      <c r="CL7" s="732"/>
      <c r="CM7" s="730">
        <v>69</v>
      </c>
      <c r="CN7" s="731"/>
      <c r="CO7" s="731"/>
      <c r="CP7" s="731"/>
      <c r="CQ7" s="732"/>
      <c r="CR7" s="730">
        <v>40</v>
      </c>
      <c r="CS7" s="731"/>
      <c r="CT7" s="731"/>
      <c r="CU7" s="731"/>
      <c r="CV7" s="732"/>
      <c r="CW7" s="730">
        <v>0</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29"/>
    </row>
    <row r="8" spans="1:131" s="230" customFormat="1" ht="26.25" customHeight="1" x14ac:dyDescent="0.2">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376</v>
      </c>
      <c r="B23" s="776" t="s">
        <v>377</v>
      </c>
      <c r="C23" s="777"/>
      <c r="D23" s="777"/>
      <c r="E23" s="777"/>
      <c r="F23" s="777"/>
      <c r="G23" s="777"/>
      <c r="H23" s="777"/>
      <c r="I23" s="777"/>
      <c r="J23" s="777"/>
      <c r="K23" s="777"/>
      <c r="L23" s="777"/>
      <c r="M23" s="777"/>
      <c r="N23" s="777"/>
      <c r="O23" s="777"/>
      <c r="P23" s="778"/>
      <c r="Q23" s="779">
        <v>8916</v>
      </c>
      <c r="R23" s="780"/>
      <c r="S23" s="780"/>
      <c r="T23" s="780"/>
      <c r="U23" s="780"/>
      <c r="V23" s="780">
        <v>8254</v>
      </c>
      <c r="W23" s="780"/>
      <c r="X23" s="780"/>
      <c r="Y23" s="780"/>
      <c r="Z23" s="780"/>
      <c r="AA23" s="780">
        <v>662</v>
      </c>
      <c r="AB23" s="780"/>
      <c r="AC23" s="780"/>
      <c r="AD23" s="780"/>
      <c r="AE23" s="781"/>
      <c r="AF23" s="782">
        <v>222</v>
      </c>
      <c r="AG23" s="780"/>
      <c r="AH23" s="780"/>
      <c r="AI23" s="780"/>
      <c r="AJ23" s="783"/>
      <c r="AK23" s="784"/>
      <c r="AL23" s="785"/>
      <c r="AM23" s="785"/>
      <c r="AN23" s="785"/>
      <c r="AO23" s="785"/>
      <c r="AP23" s="780">
        <v>7748</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388</v>
      </c>
      <c r="C28" s="737"/>
      <c r="D28" s="737"/>
      <c r="E28" s="737"/>
      <c r="F28" s="737"/>
      <c r="G28" s="737"/>
      <c r="H28" s="737"/>
      <c r="I28" s="737"/>
      <c r="J28" s="737"/>
      <c r="K28" s="737"/>
      <c r="L28" s="737"/>
      <c r="M28" s="737"/>
      <c r="N28" s="737"/>
      <c r="O28" s="737"/>
      <c r="P28" s="738"/>
      <c r="Q28" s="809">
        <v>1716</v>
      </c>
      <c r="R28" s="810"/>
      <c r="S28" s="810"/>
      <c r="T28" s="810"/>
      <c r="U28" s="810"/>
      <c r="V28" s="810">
        <v>1674</v>
      </c>
      <c r="W28" s="810"/>
      <c r="X28" s="810"/>
      <c r="Y28" s="810"/>
      <c r="Z28" s="810"/>
      <c r="AA28" s="810">
        <v>42</v>
      </c>
      <c r="AB28" s="810"/>
      <c r="AC28" s="810"/>
      <c r="AD28" s="810"/>
      <c r="AE28" s="811"/>
      <c r="AF28" s="812">
        <v>42</v>
      </c>
      <c r="AG28" s="810"/>
      <c r="AH28" s="810"/>
      <c r="AI28" s="810"/>
      <c r="AJ28" s="813"/>
      <c r="AK28" s="814">
        <v>258</v>
      </c>
      <c r="AL28" s="815"/>
      <c r="AM28" s="815"/>
      <c r="AN28" s="815"/>
      <c r="AO28" s="815"/>
      <c r="AP28" s="815" t="s">
        <v>552</v>
      </c>
      <c r="AQ28" s="815"/>
      <c r="AR28" s="815"/>
      <c r="AS28" s="815"/>
      <c r="AT28" s="815"/>
      <c r="AU28" s="815" t="s">
        <v>552</v>
      </c>
      <c r="AV28" s="815"/>
      <c r="AW28" s="815"/>
      <c r="AX28" s="815"/>
      <c r="AY28" s="815"/>
      <c r="AZ28" s="816" t="s">
        <v>552</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389</v>
      </c>
      <c r="C29" s="768"/>
      <c r="D29" s="768"/>
      <c r="E29" s="768"/>
      <c r="F29" s="768"/>
      <c r="G29" s="768"/>
      <c r="H29" s="768"/>
      <c r="I29" s="768"/>
      <c r="J29" s="768"/>
      <c r="K29" s="768"/>
      <c r="L29" s="768"/>
      <c r="M29" s="768"/>
      <c r="N29" s="768"/>
      <c r="O29" s="768"/>
      <c r="P29" s="769"/>
      <c r="Q29" s="770">
        <v>1636</v>
      </c>
      <c r="R29" s="771"/>
      <c r="S29" s="771"/>
      <c r="T29" s="771"/>
      <c r="U29" s="771"/>
      <c r="V29" s="771">
        <v>1543</v>
      </c>
      <c r="W29" s="771"/>
      <c r="X29" s="771"/>
      <c r="Y29" s="771"/>
      <c r="Z29" s="771"/>
      <c r="AA29" s="771">
        <v>93</v>
      </c>
      <c r="AB29" s="771"/>
      <c r="AC29" s="771"/>
      <c r="AD29" s="771"/>
      <c r="AE29" s="772"/>
      <c r="AF29" s="773">
        <v>93</v>
      </c>
      <c r="AG29" s="774"/>
      <c r="AH29" s="774"/>
      <c r="AI29" s="774"/>
      <c r="AJ29" s="775"/>
      <c r="AK29" s="821">
        <v>373</v>
      </c>
      <c r="AL29" s="817"/>
      <c r="AM29" s="817"/>
      <c r="AN29" s="817"/>
      <c r="AO29" s="817"/>
      <c r="AP29" s="817" t="s">
        <v>552</v>
      </c>
      <c r="AQ29" s="817"/>
      <c r="AR29" s="817"/>
      <c r="AS29" s="817"/>
      <c r="AT29" s="817"/>
      <c r="AU29" s="817" t="s">
        <v>552</v>
      </c>
      <c r="AV29" s="817"/>
      <c r="AW29" s="817"/>
      <c r="AX29" s="817"/>
      <c r="AY29" s="817"/>
      <c r="AZ29" s="818" t="s">
        <v>552</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390</v>
      </c>
      <c r="C30" s="768"/>
      <c r="D30" s="768"/>
      <c r="E30" s="768"/>
      <c r="F30" s="768"/>
      <c r="G30" s="768"/>
      <c r="H30" s="768"/>
      <c r="I30" s="768"/>
      <c r="J30" s="768"/>
      <c r="K30" s="768"/>
      <c r="L30" s="768"/>
      <c r="M30" s="768"/>
      <c r="N30" s="768"/>
      <c r="O30" s="768"/>
      <c r="P30" s="769"/>
      <c r="Q30" s="770">
        <v>219</v>
      </c>
      <c r="R30" s="771"/>
      <c r="S30" s="771"/>
      <c r="T30" s="771"/>
      <c r="U30" s="771"/>
      <c r="V30" s="771">
        <v>216</v>
      </c>
      <c r="W30" s="771"/>
      <c r="X30" s="771"/>
      <c r="Y30" s="771"/>
      <c r="Z30" s="771"/>
      <c r="AA30" s="771">
        <v>3</v>
      </c>
      <c r="AB30" s="771"/>
      <c r="AC30" s="771"/>
      <c r="AD30" s="771"/>
      <c r="AE30" s="772"/>
      <c r="AF30" s="773">
        <v>3</v>
      </c>
      <c r="AG30" s="774"/>
      <c r="AH30" s="774"/>
      <c r="AI30" s="774"/>
      <c r="AJ30" s="775"/>
      <c r="AK30" s="821">
        <v>50</v>
      </c>
      <c r="AL30" s="817"/>
      <c r="AM30" s="817"/>
      <c r="AN30" s="817"/>
      <c r="AO30" s="817"/>
      <c r="AP30" s="817" t="s">
        <v>552</v>
      </c>
      <c r="AQ30" s="817"/>
      <c r="AR30" s="817"/>
      <c r="AS30" s="817"/>
      <c r="AT30" s="817"/>
      <c r="AU30" s="817" t="s">
        <v>552</v>
      </c>
      <c r="AV30" s="817"/>
      <c r="AW30" s="817"/>
      <c r="AX30" s="817"/>
      <c r="AY30" s="817"/>
      <c r="AZ30" s="818" t="s">
        <v>552</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391</v>
      </c>
      <c r="C31" s="768"/>
      <c r="D31" s="768"/>
      <c r="E31" s="768"/>
      <c r="F31" s="768"/>
      <c r="G31" s="768"/>
      <c r="H31" s="768"/>
      <c r="I31" s="768"/>
      <c r="J31" s="768"/>
      <c r="K31" s="768"/>
      <c r="L31" s="768"/>
      <c r="M31" s="768"/>
      <c r="N31" s="768"/>
      <c r="O31" s="768"/>
      <c r="P31" s="769"/>
      <c r="Q31" s="770">
        <v>376</v>
      </c>
      <c r="R31" s="771"/>
      <c r="S31" s="771"/>
      <c r="T31" s="771"/>
      <c r="U31" s="771"/>
      <c r="V31" s="771">
        <v>348</v>
      </c>
      <c r="W31" s="771"/>
      <c r="X31" s="771"/>
      <c r="Y31" s="771"/>
      <c r="Z31" s="771"/>
      <c r="AA31" s="771">
        <v>28</v>
      </c>
      <c r="AB31" s="771"/>
      <c r="AC31" s="771"/>
      <c r="AD31" s="771"/>
      <c r="AE31" s="772"/>
      <c r="AF31" s="773">
        <v>256</v>
      </c>
      <c r="AG31" s="774"/>
      <c r="AH31" s="774"/>
      <c r="AI31" s="774"/>
      <c r="AJ31" s="775"/>
      <c r="AK31" s="821">
        <v>6</v>
      </c>
      <c r="AL31" s="817"/>
      <c r="AM31" s="817"/>
      <c r="AN31" s="817"/>
      <c r="AO31" s="817"/>
      <c r="AP31" s="817">
        <v>736</v>
      </c>
      <c r="AQ31" s="817"/>
      <c r="AR31" s="817"/>
      <c r="AS31" s="817"/>
      <c r="AT31" s="817"/>
      <c r="AU31" s="817">
        <v>12</v>
      </c>
      <c r="AV31" s="817"/>
      <c r="AW31" s="817"/>
      <c r="AX31" s="817"/>
      <c r="AY31" s="817"/>
      <c r="AZ31" s="818" t="s">
        <v>552</v>
      </c>
      <c r="BA31" s="818"/>
      <c r="BB31" s="818"/>
      <c r="BC31" s="818"/>
      <c r="BD31" s="818"/>
      <c r="BE31" s="819" t="s">
        <v>392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393</v>
      </c>
      <c r="C32" s="768"/>
      <c r="D32" s="768"/>
      <c r="E32" s="768"/>
      <c r="F32" s="768"/>
      <c r="G32" s="768"/>
      <c r="H32" s="768"/>
      <c r="I32" s="768"/>
      <c r="J32" s="768"/>
      <c r="K32" s="768"/>
      <c r="L32" s="768"/>
      <c r="M32" s="768"/>
      <c r="N32" s="768"/>
      <c r="O32" s="768"/>
      <c r="P32" s="769"/>
      <c r="Q32" s="770">
        <v>589</v>
      </c>
      <c r="R32" s="771"/>
      <c r="S32" s="771"/>
      <c r="T32" s="771"/>
      <c r="U32" s="771"/>
      <c r="V32" s="771">
        <v>456</v>
      </c>
      <c r="W32" s="771"/>
      <c r="X32" s="771"/>
      <c r="Y32" s="771"/>
      <c r="Z32" s="771"/>
      <c r="AA32" s="771">
        <v>133</v>
      </c>
      <c r="AB32" s="771"/>
      <c r="AC32" s="771"/>
      <c r="AD32" s="771"/>
      <c r="AE32" s="772"/>
      <c r="AF32" s="773">
        <v>157</v>
      </c>
      <c r="AG32" s="774"/>
      <c r="AH32" s="774"/>
      <c r="AI32" s="774"/>
      <c r="AJ32" s="775"/>
      <c r="AK32" s="821">
        <v>253</v>
      </c>
      <c r="AL32" s="817"/>
      <c r="AM32" s="817"/>
      <c r="AN32" s="817"/>
      <c r="AO32" s="817"/>
      <c r="AP32" s="817">
        <v>3332</v>
      </c>
      <c r="AQ32" s="817"/>
      <c r="AR32" s="817"/>
      <c r="AS32" s="817"/>
      <c r="AT32" s="817"/>
      <c r="AU32" s="817">
        <v>2862</v>
      </c>
      <c r="AV32" s="817"/>
      <c r="AW32" s="817"/>
      <c r="AX32" s="817"/>
      <c r="AY32" s="817"/>
      <c r="AZ32" s="818" t="s">
        <v>552</v>
      </c>
      <c r="BA32" s="818"/>
      <c r="BB32" s="818"/>
      <c r="BC32" s="818"/>
      <c r="BD32" s="818"/>
      <c r="BE32" s="819" t="s">
        <v>392</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551</v>
      </c>
      <c r="AG63" s="831"/>
      <c r="AH63" s="831"/>
      <c r="AI63" s="831"/>
      <c r="AJ63" s="832"/>
      <c r="AK63" s="833"/>
      <c r="AL63" s="828"/>
      <c r="AM63" s="828"/>
      <c r="AN63" s="828"/>
      <c r="AO63" s="828"/>
      <c r="AP63" s="831">
        <v>4068</v>
      </c>
      <c r="AQ63" s="831"/>
      <c r="AR63" s="831"/>
      <c r="AS63" s="831"/>
      <c r="AT63" s="831"/>
      <c r="AU63" s="831">
        <v>2874</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545</v>
      </c>
      <c r="C68" s="857"/>
      <c r="D68" s="857"/>
      <c r="E68" s="857"/>
      <c r="F68" s="857"/>
      <c r="G68" s="857"/>
      <c r="H68" s="857"/>
      <c r="I68" s="857"/>
      <c r="J68" s="857"/>
      <c r="K68" s="857"/>
      <c r="L68" s="857"/>
      <c r="M68" s="857"/>
      <c r="N68" s="857"/>
      <c r="O68" s="857"/>
      <c r="P68" s="858"/>
      <c r="Q68" s="859">
        <v>2731</v>
      </c>
      <c r="R68" s="853"/>
      <c r="S68" s="853"/>
      <c r="T68" s="853"/>
      <c r="U68" s="853"/>
      <c r="V68" s="853">
        <v>2692</v>
      </c>
      <c r="W68" s="853"/>
      <c r="X68" s="853"/>
      <c r="Y68" s="853"/>
      <c r="Z68" s="853"/>
      <c r="AA68" s="853">
        <v>39</v>
      </c>
      <c r="AB68" s="853"/>
      <c r="AC68" s="853"/>
      <c r="AD68" s="853"/>
      <c r="AE68" s="853"/>
      <c r="AF68" s="853">
        <v>39</v>
      </c>
      <c r="AG68" s="853"/>
      <c r="AH68" s="853"/>
      <c r="AI68" s="853"/>
      <c r="AJ68" s="853"/>
      <c r="AK68" s="853">
        <v>59</v>
      </c>
      <c r="AL68" s="853"/>
      <c r="AM68" s="853"/>
      <c r="AN68" s="853"/>
      <c r="AO68" s="853"/>
      <c r="AP68" s="853">
        <v>282</v>
      </c>
      <c r="AQ68" s="853"/>
      <c r="AR68" s="853"/>
      <c r="AS68" s="853"/>
      <c r="AT68" s="853"/>
      <c r="AU68" s="853">
        <v>15</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546</v>
      </c>
      <c r="C69" s="861"/>
      <c r="D69" s="861"/>
      <c r="E69" s="861"/>
      <c r="F69" s="861"/>
      <c r="G69" s="861"/>
      <c r="H69" s="861"/>
      <c r="I69" s="861"/>
      <c r="J69" s="861"/>
      <c r="K69" s="861"/>
      <c r="L69" s="861"/>
      <c r="M69" s="861"/>
      <c r="N69" s="861"/>
      <c r="O69" s="861"/>
      <c r="P69" s="862"/>
      <c r="Q69" s="863">
        <v>10136</v>
      </c>
      <c r="R69" s="817"/>
      <c r="S69" s="817"/>
      <c r="T69" s="817"/>
      <c r="U69" s="817"/>
      <c r="V69" s="817">
        <v>9277</v>
      </c>
      <c r="W69" s="817"/>
      <c r="X69" s="817"/>
      <c r="Y69" s="817"/>
      <c r="Z69" s="817"/>
      <c r="AA69" s="817">
        <v>859</v>
      </c>
      <c r="AB69" s="817"/>
      <c r="AC69" s="817"/>
      <c r="AD69" s="817"/>
      <c r="AE69" s="817"/>
      <c r="AF69" s="817">
        <v>859</v>
      </c>
      <c r="AG69" s="817"/>
      <c r="AH69" s="817"/>
      <c r="AI69" s="817"/>
      <c r="AJ69" s="817"/>
      <c r="AK69" s="817">
        <v>110</v>
      </c>
      <c r="AL69" s="817"/>
      <c r="AM69" s="817"/>
      <c r="AN69" s="817"/>
      <c r="AO69" s="817"/>
      <c r="AP69" s="817" t="s">
        <v>552</v>
      </c>
      <c r="AQ69" s="817"/>
      <c r="AR69" s="817"/>
      <c r="AS69" s="817"/>
      <c r="AT69" s="817"/>
      <c r="AU69" s="817" t="s">
        <v>486</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547</v>
      </c>
      <c r="C70" s="861"/>
      <c r="D70" s="861"/>
      <c r="E70" s="861"/>
      <c r="F70" s="861"/>
      <c r="G70" s="861"/>
      <c r="H70" s="861"/>
      <c r="I70" s="861"/>
      <c r="J70" s="861"/>
      <c r="K70" s="861"/>
      <c r="L70" s="861"/>
      <c r="M70" s="861"/>
      <c r="N70" s="861"/>
      <c r="O70" s="861"/>
      <c r="P70" s="862"/>
      <c r="Q70" s="863">
        <v>879</v>
      </c>
      <c r="R70" s="817"/>
      <c r="S70" s="817"/>
      <c r="T70" s="817"/>
      <c r="U70" s="817"/>
      <c r="V70" s="817">
        <v>876</v>
      </c>
      <c r="W70" s="817"/>
      <c r="X70" s="817"/>
      <c r="Y70" s="817"/>
      <c r="Z70" s="817"/>
      <c r="AA70" s="817">
        <v>2</v>
      </c>
      <c r="AB70" s="817"/>
      <c r="AC70" s="817"/>
      <c r="AD70" s="817"/>
      <c r="AE70" s="817"/>
      <c r="AF70" s="817">
        <v>2</v>
      </c>
      <c r="AG70" s="817"/>
      <c r="AH70" s="817"/>
      <c r="AI70" s="817"/>
      <c r="AJ70" s="817"/>
      <c r="AK70" s="817">
        <v>3</v>
      </c>
      <c r="AL70" s="817"/>
      <c r="AM70" s="817"/>
      <c r="AN70" s="817"/>
      <c r="AO70" s="817"/>
      <c r="AP70" s="817" t="s">
        <v>552</v>
      </c>
      <c r="AQ70" s="817"/>
      <c r="AR70" s="817"/>
      <c r="AS70" s="817"/>
      <c r="AT70" s="817"/>
      <c r="AU70" s="817" t="s">
        <v>486</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548</v>
      </c>
      <c r="C71" s="861"/>
      <c r="D71" s="861"/>
      <c r="E71" s="861"/>
      <c r="F71" s="861"/>
      <c r="G71" s="861"/>
      <c r="H71" s="861"/>
      <c r="I71" s="861"/>
      <c r="J71" s="861"/>
      <c r="K71" s="861"/>
      <c r="L71" s="861"/>
      <c r="M71" s="861"/>
      <c r="N71" s="861"/>
      <c r="O71" s="861"/>
      <c r="P71" s="862"/>
      <c r="Q71" s="863">
        <v>1354</v>
      </c>
      <c r="R71" s="817"/>
      <c r="S71" s="817"/>
      <c r="T71" s="817"/>
      <c r="U71" s="817"/>
      <c r="V71" s="817">
        <v>1325</v>
      </c>
      <c r="W71" s="817"/>
      <c r="X71" s="817"/>
      <c r="Y71" s="817"/>
      <c r="Z71" s="817"/>
      <c r="AA71" s="817">
        <v>29</v>
      </c>
      <c r="AB71" s="817"/>
      <c r="AC71" s="817"/>
      <c r="AD71" s="817"/>
      <c r="AE71" s="817"/>
      <c r="AF71" s="817">
        <v>29</v>
      </c>
      <c r="AG71" s="817"/>
      <c r="AH71" s="817"/>
      <c r="AI71" s="817"/>
      <c r="AJ71" s="817"/>
      <c r="AK71" s="817">
        <v>14</v>
      </c>
      <c r="AL71" s="817"/>
      <c r="AM71" s="817"/>
      <c r="AN71" s="817"/>
      <c r="AO71" s="817"/>
      <c r="AP71" s="817">
        <v>505</v>
      </c>
      <c r="AQ71" s="817"/>
      <c r="AR71" s="817"/>
      <c r="AS71" s="817"/>
      <c r="AT71" s="817"/>
      <c r="AU71" s="817">
        <v>97</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549</v>
      </c>
      <c r="C72" s="861"/>
      <c r="D72" s="861"/>
      <c r="E72" s="861"/>
      <c r="F72" s="861"/>
      <c r="G72" s="861"/>
      <c r="H72" s="861"/>
      <c r="I72" s="861"/>
      <c r="J72" s="861"/>
      <c r="K72" s="861"/>
      <c r="L72" s="861"/>
      <c r="M72" s="861"/>
      <c r="N72" s="861"/>
      <c r="O72" s="861"/>
      <c r="P72" s="862"/>
      <c r="Q72" s="863">
        <v>247</v>
      </c>
      <c r="R72" s="817"/>
      <c r="S72" s="817"/>
      <c r="T72" s="817"/>
      <c r="U72" s="817"/>
      <c r="V72" s="817">
        <v>242</v>
      </c>
      <c r="W72" s="817"/>
      <c r="X72" s="817"/>
      <c r="Y72" s="817"/>
      <c r="Z72" s="817"/>
      <c r="AA72" s="817">
        <v>5</v>
      </c>
      <c r="AB72" s="817"/>
      <c r="AC72" s="817"/>
      <c r="AD72" s="817"/>
      <c r="AE72" s="817"/>
      <c r="AF72" s="817">
        <v>5</v>
      </c>
      <c r="AG72" s="817"/>
      <c r="AH72" s="817"/>
      <c r="AI72" s="817"/>
      <c r="AJ72" s="817"/>
      <c r="AK72" s="817">
        <v>4</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550</v>
      </c>
      <c r="C73" s="861"/>
      <c r="D73" s="861"/>
      <c r="E73" s="861"/>
      <c r="F73" s="861"/>
      <c r="G73" s="861"/>
      <c r="H73" s="861"/>
      <c r="I73" s="861"/>
      <c r="J73" s="861"/>
      <c r="K73" s="861"/>
      <c r="L73" s="861"/>
      <c r="M73" s="861"/>
      <c r="N73" s="861"/>
      <c r="O73" s="861"/>
      <c r="P73" s="862"/>
      <c r="Q73" s="863">
        <v>756</v>
      </c>
      <c r="R73" s="817"/>
      <c r="S73" s="817"/>
      <c r="T73" s="817"/>
      <c r="U73" s="817"/>
      <c r="V73" s="817">
        <v>659</v>
      </c>
      <c r="W73" s="817"/>
      <c r="X73" s="817"/>
      <c r="Y73" s="817"/>
      <c r="Z73" s="817"/>
      <c r="AA73" s="817">
        <v>97</v>
      </c>
      <c r="AB73" s="817"/>
      <c r="AC73" s="817"/>
      <c r="AD73" s="817"/>
      <c r="AE73" s="817"/>
      <c r="AF73" s="817">
        <v>97</v>
      </c>
      <c r="AG73" s="817"/>
      <c r="AH73" s="817"/>
      <c r="AI73" s="817"/>
      <c r="AJ73" s="817"/>
      <c r="AK73" s="817">
        <v>536</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t="s">
        <v>551</v>
      </c>
      <c r="C74" s="861"/>
      <c r="D74" s="861"/>
      <c r="E74" s="861"/>
      <c r="F74" s="861"/>
      <c r="G74" s="861"/>
      <c r="H74" s="861"/>
      <c r="I74" s="861"/>
      <c r="J74" s="861"/>
      <c r="K74" s="861"/>
      <c r="L74" s="861"/>
      <c r="M74" s="861"/>
      <c r="N74" s="861"/>
      <c r="O74" s="861"/>
      <c r="P74" s="862"/>
      <c r="Q74" s="863">
        <v>284221</v>
      </c>
      <c r="R74" s="817"/>
      <c r="S74" s="817"/>
      <c r="T74" s="817"/>
      <c r="U74" s="817"/>
      <c r="V74" s="817">
        <v>278602</v>
      </c>
      <c r="W74" s="817"/>
      <c r="X74" s="817"/>
      <c r="Y74" s="817"/>
      <c r="Z74" s="817"/>
      <c r="AA74" s="817">
        <v>5619</v>
      </c>
      <c r="AB74" s="817"/>
      <c r="AC74" s="817"/>
      <c r="AD74" s="817"/>
      <c r="AE74" s="817"/>
      <c r="AF74" s="817">
        <v>5619</v>
      </c>
      <c r="AG74" s="817"/>
      <c r="AH74" s="817"/>
      <c r="AI74" s="817"/>
      <c r="AJ74" s="817"/>
      <c r="AK74" s="817">
        <v>6621</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6650</v>
      </c>
      <c r="AG88" s="831"/>
      <c r="AH88" s="831"/>
      <c r="AI88" s="831"/>
      <c r="AJ88" s="831"/>
      <c r="AK88" s="828"/>
      <c r="AL88" s="828"/>
      <c r="AM88" s="828"/>
      <c r="AN88" s="828"/>
      <c r="AO88" s="828"/>
      <c r="AP88" s="831">
        <v>787</v>
      </c>
      <c r="AQ88" s="831"/>
      <c r="AR88" s="831"/>
      <c r="AS88" s="831"/>
      <c r="AT88" s="831"/>
      <c r="AU88" s="831">
        <v>112</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40</v>
      </c>
      <c r="CS102" s="839"/>
      <c r="CT102" s="839"/>
      <c r="CU102" s="839"/>
      <c r="CV102" s="878"/>
      <c r="CW102" s="877">
        <v>0</v>
      </c>
      <c r="CX102" s="839"/>
      <c r="CY102" s="839"/>
      <c r="CZ102" s="839"/>
      <c r="DA102" s="878"/>
      <c r="DB102" s="877">
        <v>0</v>
      </c>
      <c r="DC102" s="839"/>
      <c r="DD102" s="839"/>
      <c r="DE102" s="839"/>
      <c r="DF102" s="878"/>
      <c r="DG102" s="877">
        <v>0</v>
      </c>
      <c r="DH102" s="839"/>
      <c r="DI102" s="839"/>
      <c r="DJ102" s="839"/>
      <c r="DK102" s="878"/>
      <c r="DL102" s="877">
        <v>0</v>
      </c>
      <c r="DM102" s="839"/>
      <c r="DN102" s="839"/>
      <c r="DO102" s="839"/>
      <c r="DP102" s="878"/>
      <c r="DQ102" s="877">
        <v>0</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24"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588386</v>
      </c>
      <c r="AB110" s="887"/>
      <c r="AC110" s="887"/>
      <c r="AD110" s="887"/>
      <c r="AE110" s="888"/>
      <c r="AF110" s="889">
        <v>537662</v>
      </c>
      <c r="AG110" s="887"/>
      <c r="AH110" s="887"/>
      <c r="AI110" s="887"/>
      <c r="AJ110" s="888"/>
      <c r="AK110" s="889">
        <v>575916</v>
      </c>
      <c r="AL110" s="887"/>
      <c r="AM110" s="887"/>
      <c r="AN110" s="887"/>
      <c r="AO110" s="888"/>
      <c r="AP110" s="890">
        <v>15</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8221628</v>
      </c>
      <c r="BR110" s="918"/>
      <c r="BS110" s="918"/>
      <c r="BT110" s="918"/>
      <c r="BU110" s="918"/>
      <c r="BV110" s="918">
        <v>7420673</v>
      </c>
      <c r="BW110" s="918"/>
      <c r="BX110" s="918"/>
      <c r="BY110" s="918"/>
      <c r="BZ110" s="918"/>
      <c r="CA110" s="918">
        <v>7747840</v>
      </c>
      <c r="CB110" s="918"/>
      <c r="CC110" s="918"/>
      <c r="CD110" s="918"/>
      <c r="CE110" s="918"/>
      <c r="CF110" s="931">
        <v>202.1</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3334770</v>
      </c>
      <c r="BR112" s="913"/>
      <c r="BS112" s="913"/>
      <c r="BT112" s="913"/>
      <c r="BU112" s="913"/>
      <c r="BV112" s="913">
        <v>3050130</v>
      </c>
      <c r="BW112" s="913"/>
      <c r="BX112" s="913"/>
      <c r="BY112" s="913"/>
      <c r="BZ112" s="913"/>
      <c r="CA112" s="913">
        <v>2873607</v>
      </c>
      <c r="CB112" s="913"/>
      <c r="CC112" s="913"/>
      <c r="CD112" s="913"/>
      <c r="CE112" s="913"/>
      <c r="CF112" s="907">
        <v>74.900000000000006</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276066</v>
      </c>
      <c r="AB113" s="925"/>
      <c r="AC113" s="925"/>
      <c r="AD113" s="925"/>
      <c r="AE113" s="926"/>
      <c r="AF113" s="927">
        <v>278738</v>
      </c>
      <c r="AG113" s="925"/>
      <c r="AH113" s="925"/>
      <c r="AI113" s="925"/>
      <c r="AJ113" s="926"/>
      <c r="AK113" s="927">
        <v>252314</v>
      </c>
      <c r="AL113" s="925"/>
      <c r="AM113" s="925"/>
      <c r="AN113" s="925"/>
      <c r="AO113" s="926"/>
      <c r="AP113" s="928">
        <v>6.6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157287</v>
      </c>
      <c r="BR113" s="913"/>
      <c r="BS113" s="913"/>
      <c r="BT113" s="913"/>
      <c r="BU113" s="913"/>
      <c r="BV113" s="913">
        <v>134688</v>
      </c>
      <c r="BW113" s="913"/>
      <c r="BX113" s="913"/>
      <c r="BY113" s="913"/>
      <c r="BZ113" s="913"/>
      <c r="CA113" s="913">
        <v>112355</v>
      </c>
      <c r="CB113" s="913"/>
      <c r="CC113" s="913"/>
      <c r="CD113" s="913"/>
      <c r="CE113" s="913"/>
      <c r="CF113" s="907">
        <v>2.9</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25038</v>
      </c>
      <c r="AB114" s="946"/>
      <c r="AC114" s="946"/>
      <c r="AD114" s="946"/>
      <c r="AE114" s="947"/>
      <c r="AF114" s="948">
        <v>29871</v>
      </c>
      <c r="AG114" s="946"/>
      <c r="AH114" s="946"/>
      <c r="AI114" s="946"/>
      <c r="AJ114" s="947"/>
      <c r="AK114" s="948">
        <v>30817</v>
      </c>
      <c r="AL114" s="946"/>
      <c r="AM114" s="946"/>
      <c r="AN114" s="946"/>
      <c r="AO114" s="947"/>
      <c r="AP114" s="949">
        <v>0.8</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915292</v>
      </c>
      <c r="BR114" s="913"/>
      <c r="BS114" s="913"/>
      <c r="BT114" s="913"/>
      <c r="BU114" s="913"/>
      <c r="BV114" s="913">
        <v>940647</v>
      </c>
      <c r="BW114" s="913"/>
      <c r="BX114" s="913"/>
      <c r="BY114" s="913"/>
      <c r="BZ114" s="913"/>
      <c r="CA114" s="913">
        <v>888962</v>
      </c>
      <c r="CB114" s="913"/>
      <c r="CC114" s="913"/>
      <c r="CD114" s="913"/>
      <c r="CE114" s="913"/>
      <c r="CF114" s="907">
        <v>23.2</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889490</v>
      </c>
      <c r="AB117" s="966"/>
      <c r="AC117" s="966"/>
      <c r="AD117" s="966"/>
      <c r="AE117" s="967"/>
      <c r="AF117" s="968">
        <v>846271</v>
      </c>
      <c r="AG117" s="966"/>
      <c r="AH117" s="966"/>
      <c r="AI117" s="966"/>
      <c r="AJ117" s="967"/>
      <c r="AK117" s="968">
        <v>859047</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440</v>
      </c>
      <c r="BP119" s="992"/>
      <c r="BQ119" s="986">
        <v>12628977</v>
      </c>
      <c r="BR119" s="987"/>
      <c r="BS119" s="987"/>
      <c r="BT119" s="987"/>
      <c r="BU119" s="987"/>
      <c r="BV119" s="987">
        <v>11546138</v>
      </c>
      <c r="BW119" s="987"/>
      <c r="BX119" s="987"/>
      <c r="BY119" s="987"/>
      <c r="BZ119" s="987"/>
      <c r="CA119" s="987">
        <v>11622764</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9554413</v>
      </c>
      <c r="BR120" s="918"/>
      <c r="BS120" s="918"/>
      <c r="BT120" s="918"/>
      <c r="BU120" s="918"/>
      <c r="BV120" s="918">
        <v>8821851</v>
      </c>
      <c r="BW120" s="918"/>
      <c r="BX120" s="918"/>
      <c r="BY120" s="918"/>
      <c r="BZ120" s="918"/>
      <c r="CA120" s="918">
        <v>9084597</v>
      </c>
      <c r="CB120" s="918"/>
      <c r="CC120" s="918"/>
      <c r="CD120" s="918"/>
      <c r="CE120" s="918"/>
      <c r="CF120" s="931">
        <v>236.9</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3185841</v>
      </c>
      <c r="DH120" s="918"/>
      <c r="DI120" s="918"/>
      <c r="DJ120" s="918"/>
      <c r="DK120" s="918"/>
      <c r="DL120" s="918">
        <v>2975225</v>
      </c>
      <c r="DM120" s="918"/>
      <c r="DN120" s="918"/>
      <c r="DO120" s="918"/>
      <c r="DP120" s="918"/>
      <c r="DQ120" s="918">
        <v>2861828</v>
      </c>
      <c r="DR120" s="918"/>
      <c r="DS120" s="918"/>
      <c r="DT120" s="918"/>
      <c r="DU120" s="918"/>
      <c r="DV120" s="919">
        <v>74.599999999999994</v>
      </c>
      <c r="DW120" s="919"/>
      <c r="DX120" s="919"/>
      <c r="DY120" s="919"/>
      <c r="DZ120" s="920"/>
    </row>
    <row r="121" spans="1:130" s="224"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1562655</v>
      </c>
      <c r="BR121" s="913"/>
      <c r="BS121" s="913"/>
      <c r="BT121" s="913"/>
      <c r="BU121" s="913"/>
      <c r="BV121" s="913">
        <v>193527</v>
      </c>
      <c r="BW121" s="913"/>
      <c r="BX121" s="913"/>
      <c r="BY121" s="913"/>
      <c r="BZ121" s="913"/>
      <c r="CA121" s="913">
        <v>163569</v>
      </c>
      <c r="CB121" s="913"/>
      <c r="CC121" s="913"/>
      <c r="CD121" s="913"/>
      <c r="CE121" s="913"/>
      <c r="CF121" s="907">
        <v>4.3</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148929</v>
      </c>
      <c r="DH121" s="913"/>
      <c r="DI121" s="913"/>
      <c r="DJ121" s="913"/>
      <c r="DK121" s="913"/>
      <c r="DL121" s="913">
        <v>74905</v>
      </c>
      <c r="DM121" s="913"/>
      <c r="DN121" s="913"/>
      <c r="DO121" s="913"/>
      <c r="DP121" s="913"/>
      <c r="DQ121" s="913">
        <v>11779</v>
      </c>
      <c r="DR121" s="913"/>
      <c r="DS121" s="913"/>
      <c r="DT121" s="913"/>
      <c r="DU121" s="913"/>
      <c r="DV121" s="914">
        <v>0.3</v>
      </c>
      <c r="DW121" s="914"/>
      <c r="DX121" s="914"/>
      <c r="DY121" s="914"/>
      <c r="DZ121" s="915"/>
    </row>
    <row r="122" spans="1:130" s="224"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7440981</v>
      </c>
      <c r="BR122" s="987"/>
      <c r="BS122" s="987"/>
      <c r="BT122" s="987"/>
      <c r="BU122" s="987"/>
      <c r="BV122" s="987">
        <v>7476926</v>
      </c>
      <c r="BW122" s="987"/>
      <c r="BX122" s="987"/>
      <c r="BY122" s="987"/>
      <c r="BZ122" s="987"/>
      <c r="CA122" s="987">
        <v>7996309</v>
      </c>
      <c r="CB122" s="987"/>
      <c r="CC122" s="987"/>
      <c r="CD122" s="987"/>
      <c r="CE122" s="987"/>
      <c r="CF122" s="1004">
        <v>208.6</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448</v>
      </c>
      <c r="BP123" s="992"/>
      <c r="BQ123" s="1050">
        <v>18558049</v>
      </c>
      <c r="BR123" s="1051"/>
      <c r="BS123" s="1051"/>
      <c r="BT123" s="1051"/>
      <c r="BU123" s="1051"/>
      <c r="BV123" s="1051">
        <v>16492304</v>
      </c>
      <c r="BW123" s="1051"/>
      <c r="BX123" s="1051"/>
      <c r="BY123" s="1051"/>
      <c r="BZ123" s="1051"/>
      <c r="CA123" s="1051">
        <v>17244475</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133603</v>
      </c>
      <c r="AB128" s="1033"/>
      <c r="AC128" s="1033"/>
      <c r="AD128" s="1033"/>
      <c r="AE128" s="1034"/>
      <c r="AF128" s="1035">
        <v>34664</v>
      </c>
      <c r="AG128" s="1033"/>
      <c r="AH128" s="1033"/>
      <c r="AI128" s="1033"/>
      <c r="AJ128" s="1034"/>
      <c r="AK128" s="1035">
        <v>29938</v>
      </c>
      <c r="AL128" s="1033"/>
      <c r="AM128" s="1033"/>
      <c r="AN128" s="1033"/>
      <c r="AO128" s="1034"/>
      <c r="AP128" s="1036"/>
      <c r="AQ128" s="1037"/>
      <c r="AR128" s="1037"/>
      <c r="AS128" s="1037"/>
      <c r="AT128" s="1038"/>
      <c r="AU128" s="226"/>
      <c r="AV128" s="226"/>
      <c r="AW128" s="226"/>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4411412</v>
      </c>
      <c r="AB129" s="946"/>
      <c r="AC129" s="946"/>
      <c r="AD129" s="946"/>
      <c r="AE129" s="947"/>
      <c r="AF129" s="948">
        <v>4413970</v>
      </c>
      <c r="AG129" s="946"/>
      <c r="AH129" s="946"/>
      <c r="AI129" s="946"/>
      <c r="AJ129" s="947"/>
      <c r="AK129" s="948">
        <v>4397888</v>
      </c>
      <c r="AL129" s="946"/>
      <c r="AM129" s="946"/>
      <c r="AN129" s="946"/>
      <c r="AO129" s="947"/>
      <c r="AP129" s="1060"/>
      <c r="AQ129" s="1061"/>
      <c r="AR129" s="1061"/>
      <c r="AS129" s="1061"/>
      <c r="AT129" s="1062"/>
      <c r="AU129" s="227"/>
      <c r="AV129" s="227"/>
      <c r="AW129" s="227"/>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506231</v>
      </c>
      <c r="AB130" s="946"/>
      <c r="AC130" s="946"/>
      <c r="AD130" s="946"/>
      <c r="AE130" s="947"/>
      <c r="AF130" s="948">
        <v>537170</v>
      </c>
      <c r="AG130" s="946"/>
      <c r="AH130" s="946"/>
      <c r="AI130" s="946"/>
      <c r="AJ130" s="947"/>
      <c r="AK130" s="948">
        <v>563679</v>
      </c>
      <c r="AL130" s="946"/>
      <c r="AM130" s="946"/>
      <c r="AN130" s="946"/>
      <c r="AO130" s="947"/>
      <c r="AP130" s="1060"/>
      <c r="AQ130" s="1061"/>
      <c r="AR130" s="1061"/>
      <c r="AS130" s="1061"/>
      <c r="AT130" s="1062"/>
      <c r="AU130" s="227"/>
      <c r="AV130" s="227"/>
      <c r="AW130" s="227"/>
      <c r="AX130" s="1052" t="s">
        <v>468</v>
      </c>
      <c r="AY130" s="910"/>
      <c r="AZ130" s="910"/>
      <c r="BA130" s="910"/>
      <c r="BB130" s="910"/>
      <c r="BC130" s="910"/>
      <c r="BD130" s="910"/>
      <c r="BE130" s="911"/>
      <c r="BF130" s="1088">
        <v>6.7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3905181</v>
      </c>
      <c r="AB131" s="973"/>
      <c r="AC131" s="973"/>
      <c r="AD131" s="973"/>
      <c r="AE131" s="974"/>
      <c r="AF131" s="972">
        <v>3876800</v>
      </c>
      <c r="AG131" s="973"/>
      <c r="AH131" s="973"/>
      <c r="AI131" s="973"/>
      <c r="AJ131" s="974"/>
      <c r="AK131" s="972">
        <v>3834209</v>
      </c>
      <c r="AL131" s="973"/>
      <c r="AM131" s="973"/>
      <c r="AN131" s="973"/>
      <c r="AO131" s="974"/>
      <c r="AP131" s="1097"/>
      <c r="AQ131" s="1098"/>
      <c r="AR131" s="1098"/>
      <c r="AS131" s="1098"/>
      <c r="AT131" s="1099"/>
      <c r="AU131" s="227"/>
      <c r="AV131" s="227"/>
      <c r="AW131" s="227"/>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6.3929431179999998</v>
      </c>
      <c r="AB132" s="1084"/>
      <c r="AC132" s="1084"/>
      <c r="AD132" s="1084"/>
      <c r="AE132" s="1085"/>
      <c r="AF132" s="1086">
        <v>7.078956872</v>
      </c>
      <c r="AG132" s="1084"/>
      <c r="AH132" s="1084"/>
      <c r="AI132" s="1084"/>
      <c r="AJ132" s="1085"/>
      <c r="AK132" s="1086">
        <v>6.9226794890000001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7.1</v>
      </c>
      <c r="AB133" s="1067"/>
      <c r="AC133" s="1067"/>
      <c r="AD133" s="1067"/>
      <c r="AE133" s="1068"/>
      <c r="AF133" s="1066">
        <v>6.5</v>
      </c>
      <c r="AG133" s="1067"/>
      <c r="AH133" s="1067"/>
      <c r="AI133" s="1067"/>
      <c r="AJ133" s="1068"/>
      <c r="AK133" s="1066">
        <v>6.7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rg249vxX9184bSMY+ozUcwB1nWEO6HRQx5JCy8VmOz2kK2X/TdGvJTuaa+ThriVvcl9jNYjXqTjZLOg4oN4tA==" saltValue="xe8bSqzJ6zaiT7VvBheS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election activeCell="B1" sqref="B1:DI1"/>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zsaGgdbAB5cWEFL4+PtqM1Y2VrnMs0jLY6ySoQck/fI5m/XdiWjfxYoYGHvLv8pEGD26EtukqQFwdwbx+nM/Q==" saltValue="AiBYnB4vfCggijJERHFEb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election activeCell="B1" sqref="B1:DI1"/>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7BW+jzw0FuN/dExn2E0JVggvUEyHBXo21Ae4/4JHL1i0E06IWbA4KE8h9FRu+WHwaw/3701HUfJlkcMmZO7Ng==" saltValue="2MlpMHQEOplu6PmkWSUra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zoomScale="70" zoomScaleSheetLayoutView="70" workbookViewId="0">
      <selection activeCell="B1" sqref="B1:DI1"/>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476</v>
      </c>
      <c r="AL6" s="260"/>
      <c r="AM6" s="260"/>
      <c r="AN6" s="260"/>
    </row>
    <row r="7" spans="1:46" ht="13.5" customHeight="1" x14ac:dyDescent="0.2">
      <c r="A7" s="259"/>
      <c r="AK7" s="262"/>
      <c r="AL7" s="263"/>
      <c r="AM7" s="263"/>
      <c r="AN7" s="264"/>
      <c r="AO7" s="1101" t="s">
        <v>477</v>
      </c>
      <c r="AP7" s="265"/>
      <c r="AQ7" s="266" t="s">
        <v>478</v>
      </c>
      <c r="AR7" s="267"/>
    </row>
    <row r="8" spans="1:46" ht="13" x14ac:dyDescent="0.2">
      <c r="A8" s="259"/>
      <c r="AK8" s="268"/>
      <c r="AL8" s="269"/>
      <c r="AM8" s="269"/>
      <c r="AN8" s="270"/>
      <c r="AO8" s="1102"/>
      <c r="AP8" s="271" t="s">
        <v>479</v>
      </c>
      <c r="AQ8" s="272" t="s">
        <v>480</v>
      </c>
      <c r="AR8" s="273" t="s">
        <v>481</v>
      </c>
    </row>
    <row r="9" spans="1:46" ht="13" x14ac:dyDescent="0.2">
      <c r="A9" s="259"/>
      <c r="AK9" s="1103" t="s">
        <v>482</v>
      </c>
      <c r="AL9" s="1104"/>
      <c r="AM9" s="1104"/>
      <c r="AN9" s="1105"/>
      <c r="AO9" s="274">
        <v>1535128</v>
      </c>
      <c r="AP9" s="274">
        <v>132774</v>
      </c>
      <c r="AQ9" s="275">
        <v>109056</v>
      </c>
      <c r="AR9" s="276">
        <v>21.7</v>
      </c>
    </row>
    <row r="10" spans="1:46" ht="13.5" customHeight="1" x14ac:dyDescent="0.2">
      <c r="A10" s="259"/>
      <c r="AK10" s="1103" t="s">
        <v>483</v>
      </c>
      <c r="AL10" s="1104"/>
      <c r="AM10" s="1104"/>
      <c r="AN10" s="1105"/>
      <c r="AO10" s="277">
        <v>189143</v>
      </c>
      <c r="AP10" s="277">
        <v>16359</v>
      </c>
      <c r="AQ10" s="278">
        <v>18467</v>
      </c>
      <c r="AR10" s="279">
        <v>-11.4</v>
      </c>
    </row>
    <row r="11" spans="1:46" ht="13.5" customHeight="1" x14ac:dyDescent="0.2">
      <c r="A11" s="259"/>
      <c r="AK11" s="1103" t="s">
        <v>484</v>
      </c>
      <c r="AL11" s="1104"/>
      <c r="AM11" s="1104"/>
      <c r="AN11" s="1105"/>
      <c r="AO11" s="277">
        <v>789</v>
      </c>
      <c r="AP11" s="277">
        <v>68</v>
      </c>
      <c r="AQ11" s="278">
        <v>875</v>
      </c>
      <c r="AR11" s="279">
        <v>-92.2</v>
      </c>
    </row>
    <row r="12" spans="1:46" ht="13.5" customHeight="1" x14ac:dyDescent="0.2">
      <c r="A12" s="259"/>
      <c r="AK12" s="1103" t="s">
        <v>485</v>
      </c>
      <c r="AL12" s="1104"/>
      <c r="AM12" s="1104"/>
      <c r="AN12" s="1105"/>
      <c r="AO12" s="277" t="s">
        <v>486</v>
      </c>
      <c r="AP12" s="277" t="s">
        <v>486</v>
      </c>
      <c r="AQ12" s="278" t="s">
        <v>486</v>
      </c>
      <c r="AR12" s="279" t="s">
        <v>486</v>
      </c>
    </row>
    <row r="13" spans="1:46" ht="13.5" customHeight="1" x14ac:dyDescent="0.2">
      <c r="A13" s="259"/>
      <c r="AK13" s="1103" t="s">
        <v>487</v>
      </c>
      <c r="AL13" s="1104"/>
      <c r="AM13" s="1104"/>
      <c r="AN13" s="1105"/>
      <c r="AO13" s="277">
        <v>49903</v>
      </c>
      <c r="AP13" s="277">
        <v>4316</v>
      </c>
      <c r="AQ13" s="278">
        <v>4658</v>
      </c>
      <c r="AR13" s="279">
        <v>-7.3</v>
      </c>
    </row>
    <row r="14" spans="1:46" ht="13.5" customHeight="1" x14ac:dyDescent="0.2">
      <c r="A14" s="259"/>
      <c r="AK14" s="1103" t="s">
        <v>488</v>
      </c>
      <c r="AL14" s="1104"/>
      <c r="AM14" s="1104"/>
      <c r="AN14" s="1105"/>
      <c r="AO14" s="277">
        <v>40844</v>
      </c>
      <c r="AP14" s="277">
        <v>3533</v>
      </c>
      <c r="AQ14" s="278">
        <v>1950</v>
      </c>
      <c r="AR14" s="279">
        <v>81.2</v>
      </c>
    </row>
    <row r="15" spans="1:46" ht="13.5" customHeight="1" x14ac:dyDescent="0.2">
      <c r="A15" s="259"/>
      <c r="AK15" s="1106" t="s">
        <v>489</v>
      </c>
      <c r="AL15" s="1107"/>
      <c r="AM15" s="1107"/>
      <c r="AN15" s="1108"/>
      <c r="AO15" s="277">
        <v>-123786</v>
      </c>
      <c r="AP15" s="277">
        <v>-10706</v>
      </c>
      <c r="AQ15" s="278">
        <v>-7086</v>
      </c>
      <c r="AR15" s="279">
        <v>51.1</v>
      </c>
    </row>
    <row r="16" spans="1:46" ht="13" x14ac:dyDescent="0.2">
      <c r="A16" s="259"/>
      <c r="AK16" s="1106" t="s">
        <v>177</v>
      </c>
      <c r="AL16" s="1107"/>
      <c r="AM16" s="1107"/>
      <c r="AN16" s="1108"/>
      <c r="AO16" s="277">
        <v>1692021</v>
      </c>
      <c r="AP16" s="277">
        <v>146343</v>
      </c>
      <c r="AQ16" s="278">
        <v>127919</v>
      </c>
      <c r="AR16" s="279">
        <v>14.4</v>
      </c>
    </row>
    <row r="17" spans="1:46" ht="13" x14ac:dyDescent="0.2">
      <c r="A17" s="259"/>
    </row>
    <row r="18" spans="1:46" ht="13" x14ac:dyDescent="0.2">
      <c r="A18" s="259"/>
      <c r="AQ18" s="280"/>
      <c r="AR18" s="280"/>
    </row>
    <row r="19" spans="1:46" ht="13" x14ac:dyDescent="0.2">
      <c r="A19" s="259"/>
      <c r="AK19" s="255" t="s">
        <v>490</v>
      </c>
    </row>
    <row r="20" spans="1:46" ht="13" x14ac:dyDescent="0.2">
      <c r="A20" s="259"/>
      <c r="AK20" s="281"/>
      <c r="AL20" s="282"/>
      <c r="AM20" s="282"/>
      <c r="AN20" s="283"/>
      <c r="AO20" s="284" t="s">
        <v>491</v>
      </c>
      <c r="AP20" s="285" t="s">
        <v>492</v>
      </c>
      <c r="AQ20" s="286" t="s">
        <v>493</v>
      </c>
      <c r="AR20" s="287"/>
    </row>
    <row r="21" spans="1:46" s="260" customFormat="1" ht="13" x14ac:dyDescent="0.2">
      <c r="A21" s="288"/>
      <c r="AK21" s="1109" t="s">
        <v>494</v>
      </c>
      <c r="AL21" s="1110"/>
      <c r="AM21" s="1110"/>
      <c r="AN21" s="1111"/>
      <c r="AO21" s="289">
        <v>14.53</v>
      </c>
      <c r="AP21" s="290">
        <v>10.82</v>
      </c>
      <c r="AQ21" s="291">
        <v>3.71</v>
      </c>
      <c r="AS21" s="292"/>
      <c r="AT21" s="288"/>
    </row>
    <row r="22" spans="1:46" s="260" customFormat="1" ht="13" x14ac:dyDescent="0.2">
      <c r="A22" s="288"/>
      <c r="AK22" s="1109" t="s">
        <v>495</v>
      </c>
      <c r="AL22" s="1110"/>
      <c r="AM22" s="1110"/>
      <c r="AN22" s="1111"/>
      <c r="AO22" s="293">
        <v>90.2</v>
      </c>
      <c r="AP22" s="294">
        <v>96.9</v>
      </c>
      <c r="AQ22" s="295">
        <v>-6.7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498</v>
      </c>
      <c r="AL29" s="260"/>
      <c r="AM29" s="260"/>
      <c r="AN29" s="260"/>
      <c r="AS29" s="302"/>
    </row>
    <row r="30" spans="1:46" ht="13.5" customHeight="1" x14ac:dyDescent="0.2">
      <c r="A30" s="259"/>
      <c r="AK30" s="262"/>
      <c r="AL30" s="263"/>
      <c r="AM30" s="263"/>
      <c r="AN30" s="264"/>
      <c r="AO30" s="1101" t="s">
        <v>477</v>
      </c>
      <c r="AP30" s="265"/>
      <c r="AQ30" s="266" t="s">
        <v>478</v>
      </c>
      <c r="AR30" s="267"/>
    </row>
    <row r="31" spans="1:46" ht="13" x14ac:dyDescent="0.2">
      <c r="A31" s="259"/>
      <c r="AK31" s="268"/>
      <c r="AL31" s="269"/>
      <c r="AM31" s="269"/>
      <c r="AN31" s="270"/>
      <c r="AO31" s="1102"/>
      <c r="AP31" s="271" t="s">
        <v>479</v>
      </c>
      <c r="AQ31" s="272" t="s">
        <v>480</v>
      </c>
      <c r="AR31" s="273" t="s">
        <v>481</v>
      </c>
    </row>
    <row r="32" spans="1:46" ht="27" customHeight="1" x14ac:dyDescent="0.2">
      <c r="A32" s="259"/>
      <c r="AK32" s="1117" t="s">
        <v>499</v>
      </c>
      <c r="AL32" s="1118"/>
      <c r="AM32" s="1118"/>
      <c r="AN32" s="1119"/>
      <c r="AO32" s="303">
        <v>575916</v>
      </c>
      <c r="AP32" s="303">
        <v>49811</v>
      </c>
      <c r="AQ32" s="304">
        <v>61308</v>
      </c>
      <c r="AR32" s="305">
        <v>-18.8</v>
      </c>
    </row>
    <row r="33" spans="1:46" ht="13.5" customHeight="1" x14ac:dyDescent="0.2">
      <c r="A33" s="259"/>
      <c r="AK33" s="1117" t="s">
        <v>500</v>
      </c>
      <c r="AL33" s="1118"/>
      <c r="AM33" s="1118"/>
      <c r="AN33" s="1119"/>
      <c r="AO33" s="303" t="s">
        <v>486</v>
      </c>
      <c r="AP33" s="303" t="s">
        <v>486</v>
      </c>
      <c r="AQ33" s="304" t="s">
        <v>486</v>
      </c>
      <c r="AR33" s="305" t="s">
        <v>486</v>
      </c>
    </row>
    <row r="34" spans="1:46" ht="27" customHeight="1" x14ac:dyDescent="0.2">
      <c r="A34" s="259"/>
      <c r="AK34" s="1117" t="s">
        <v>501</v>
      </c>
      <c r="AL34" s="1118"/>
      <c r="AM34" s="1118"/>
      <c r="AN34" s="1119"/>
      <c r="AO34" s="303" t="s">
        <v>486</v>
      </c>
      <c r="AP34" s="303" t="s">
        <v>486</v>
      </c>
      <c r="AQ34" s="304" t="s">
        <v>486</v>
      </c>
      <c r="AR34" s="305" t="s">
        <v>486</v>
      </c>
    </row>
    <row r="35" spans="1:46" ht="27" customHeight="1" x14ac:dyDescent="0.2">
      <c r="A35" s="259"/>
      <c r="AK35" s="1117" t="s">
        <v>502</v>
      </c>
      <c r="AL35" s="1118"/>
      <c r="AM35" s="1118"/>
      <c r="AN35" s="1119"/>
      <c r="AO35" s="303">
        <v>252314</v>
      </c>
      <c r="AP35" s="303">
        <v>21823</v>
      </c>
      <c r="AQ35" s="304">
        <v>22520</v>
      </c>
      <c r="AR35" s="305">
        <v>-3.1</v>
      </c>
    </row>
    <row r="36" spans="1:46" ht="27" customHeight="1" x14ac:dyDescent="0.2">
      <c r="A36" s="259"/>
      <c r="AK36" s="1117" t="s">
        <v>503</v>
      </c>
      <c r="AL36" s="1118"/>
      <c r="AM36" s="1118"/>
      <c r="AN36" s="1119"/>
      <c r="AO36" s="303">
        <v>30817</v>
      </c>
      <c r="AP36" s="303">
        <v>2665</v>
      </c>
      <c r="AQ36" s="304">
        <v>5045</v>
      </c>
      <c r="AR36" s="305">
        <v>-47.2</v>
      </c>
    </row>
    <row r="37" spans="1:46" ht="13.5" customHeight="1" x14ac:dyDescent="0.2">
      <c r="A37" s="259"/>
      <c r="AK37" s="1117" t="s">
        <v>504</v>
      </c>
      <c r="AL37" s="1118"/>
      <c r="AM37" s="1118"/>
      <c r="AN37" s="1119"/>
      <c r="AO37" s="303" t="s">
        <v>486</v>
      </c>
      <c r="AP37" s="303" t="s">
        <v>486</v>
      </c>
      <c r="AQ37" s="304">
        <v>526</v>
      </c>
      <c r="AR37" s="305" t="s">
        <v>486</v>
      </c>
    </row>
    <row r="38" spans="1:46" ht="27" customHeight="1" x14ac:dyDescent="0.2">
      <c r="A38" s="259"/>
      <c r="AK38" s="1120" t="s">
        <v>505</v>
      </c>
      <c r="AL38" s="1121"/>
      <c r="AM38" s="1121"/>
      <c r="AN38" s="1122"/>
      <c r="AO38" s="306" t="s">
        <v>486</v>
      </c>
      <c r="AP38" s="306" t="s">
        <v>486</v>
      </c>
      <c r="AQ38" s="307">
        <v>11</v>
      </c>
      <c r="AR38" s="295" t="s">
        <v>486</v>
      </c>
      <c r="AS38" s="302"/>
    </row>
    <row r="39" spans="1:46" ht="13" x14ac:dyDescent="0.2">
      <c r="A39" s="259"/>
      <c r="AK39" s="1120" t="s">
        <v>506</v>
      </c>
      <c r="AL39" s="1121"/>
      <c r="AM39" s="1121"/>
      <c r="AN39" s="1122"/>
      <c r="AO39" s="303">
        <v>-29938</v>
      </c>
      <c r="AP39" s="303">
        <v>-2589</v>
      </c>
      <c r="AQ39" s="304">
        <v>-1559</v>
      </c>
      <c r="AR39" s="305">
        <v>66.099999999999994</v>
      </c>
      <c r="AS39" s="302"/>
    </row>
    <row r="40" spans="1:46" ht="27" customHeight="1" x14ac:dyDescent="0.2">
      <c r="A40" s="259"/>
      <c r="AK40" s="1117" t="s">
        <v>507</v>
      </c>
      <c r="AL40" s="1118"/>
      <c r="AM40" s="1118"/>
      <c r="AN40" s="1119"/>
      <c r="AO40" s="303">
        <v>-563679</v>
      </c>
      <c r="AP40" s="303">
        <v>-48753</v>
      </c>
      <c r="AQ40" s="304">
        <v>-58872</v>
      </c>
      <c r="AR40" s="305">
        <v>-17.2</v>
      </c>
      <c r="AS40" s="302"/>
    </row>
    <row r="41" spans="1:46" ht="13" x14ac:dyDescent="0.2">
      <c r="A41" s="259"/>
      <c r="AK41" s="1123" t="s">
        <v>287</v>
      </c>
      <c r="AL41" s="1124"/>
      <c r="AM41" s="1124"/>
      <c r="AN41" s="1125"/>
      <c r="AO41" s="303">
        <v>265430</v>
      </c>
      <c r="AP41" s="303">
        <v>22957</v>
      </c>
      <c r="AQ41" s="304">
        <v>28979</v>
      </c>
      <c r="AR41" s="305">
        <v>-20.8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 x14ac:dyDescent="0.2">
      <c r="A48" s="259"/>
      <c r="AK48" s="313" t="s">
        <v>509</v>
      </c>
      <c r="AL48" s="313"/>
      <c r="AM48" s="313"/>
      <c r="AN48" s="313"/>
      <c r="AO48" s="313"/>
      <c r="AP48" s="313"/>
      <c r="AQ48" s="314"/>
      <c r="AR48" s="313"/>
    </row>
    <row r="49" spans="1:44" ht="13.5" customHeight="1" x14ac:dyDescent="0.2">
      <c r="A49" s="259"/>
      <c r="AK49" s="315"/>
      <c r="AL49" s="316"/>
      <c r="AM49" s="1112" t="s">
        <v>477</v>
      </c>
      <c r="AN49" s="1114" t="s">
        <v>510</v>
      </c>
      <c r="AO49" s="1115"/>
      <c r="AP49" s="1115"/>
      <c r="AQ49" s="1115"/>
      <c r="AR49" s="1116"/>
    </row>
    <row r="50" spans="1:44" ht="13" x14ac:dyDescent="0.2">
      <c r="A50" s="259"/>
      <c r="AK50" s="317"/>
      <c r="AL50" s="318"/>
      <c r="AM50" s="1113"/>
      <c r="AN50" s="319" t="s">
        <v>511</v>
      </c>
      <c r="AO50" s="320" t="s">
        <v>512</v>
      </c>
      <c r="AP50" s="321" t="s">
        <v>513</v>
      </c>
      <c r="AQ50" s="322" t="s">
        <v>514</v>
      </c>
      <c r="AR50" s="323" t="s">
        <v>515</v>
      </c>
    </row>
    <row r="51" spans="1:44" ht="13" x14ac:dyDescent="0.2">
      <c r="A51" s="259"/>
      <c r="AK51" s="315" t="s">
        <v>516</v>
      </c>
      <c r="AL51" s="316"/>
      <c r="AM51" s="324">
        <v>3809104</v>
      </c>
      <c r="AN51" s="325">
        <v>311532</v>
      </c>
      <c r="AO51" s="326">
        <v>41.7</v>
      </c>
      <c r="AP51" s="327">
        <v>93492</v>
      </c>
      <c r="AQ51" s="328">
        <v>-13.6</v>
      </c>
      <c r="AR51" s="329">
        <v>55.3</v>
      </c>
    </row>
    <row r="52" spans="1:44" ht="13" x14ac:dyDescent="0.2">
      <c r="A52" s="259"/>
      <c r="AK52" s="330"/>
      <c r="AL52" s="331" t="s">
        <v>517</v>
      </c>
      <c r="AM52" s="332">
        <v>1454123</v>
      </c>
      <c r="AN52" s="333">
        <v>118927</v>
      </c>
      <c r="AO52" s="334">
        <v>98.9</v>
      </c>
      <c r="AP52" s="335">
        <v>53316</v>
      </c>
      <c r="AQ52" s="336">
        <v>6</v>
      </c>
      <c r="AR52" s="337">
        <v>92.9</v>
      </c>
    </row>
    <row r="53" spans="1:44" ht="13" x14ac:dyDescent="0.2">
      <c r="A53" s="259"/>
      <c r="AK53" s="315" t="s">
        <v>518</v>
      </c>
      <c r="AL53" s="316"/>
      <c r="AM53" s="324">
        <v>3879375</v>
      </c>
      <c r="AN53" s="325">
        <v>321114</v>
      </c>
      <c r="AO53" s="326">
        <v>3.1</v>
      </c>
      <c r="AP53" s="327">
        <v>94796</v>
      </c>
      <c r="AQ53" s="328">
        <v>1.4</v>
      </c>
      <c r="AR53" s="329">
        <v>1.7</v>
      </c>
    </row>
    <row r="54" spans="1:44" ht="13" x14ac:dyDescent="0.2">
      <c r="A54" s="259"/>
      <c r="AK54" s="330"/>
      <c r="AL54" s="331" t="s">
        <v>517</v>
      </c>
      <c r="AM54" s="332">
        <v>887296</v>
      </c>
      <c r="AN54" s="333">
        <v>73446</v>
      </c>
      <c r="AO54" s="334">
        <v>-38.200000000000003</v>
      </c>
      <c r="AP54" s="335">
        <v>55781</v>
      </c>
      <c r="AQ54" s="336">
        <v>4.5999999999999996</v>
      </c>
      <c r="AR54" s="337">
        <v>-42.8</v>
      </c>
    </row>
    <row r="55" spans="1:44" ht="13" x14ac:dyDescent="0.2">
      <c r="A55" s="259"/>
      <c r="AK55" s="315" t="s">
        <v>519</v>
      </c>
      <c r="AL55" s="316"/>
      <c r="AM55" s="324">
        <v>1977671</v>
      </c>
      <c r="AN55" s="325">
        <v>165565</v>
      </c>
      <c r="AO55" s="326">
        <v>-48.4</v>
      </c>
      <c r="AP55" s="327">
        <v>85942</v>
      </c>
      <c r="AQ55" s="328">
        <v>-9.3000000000000007</v>
      </c>
      <c r="AR55" s="329">
        <v>-39.1</v>
      </c>
    </row>
    <row r="56" spans="1:44" ht="13" x14ac:dyDescent="0.2">
      <c r="A56" s="259"/>
      <c r="AK56" s="330"/>
      <c r="AL56" s="331" t="s">
        <v>517</v>
      </c>
      <c r="AM56" s="332">
        <v>355476</v>
      </c>
      <c r="AN56" s="333">
        <v>29759</v>
      </c>
      <c r="AO56" s="334">
        <v>-59.5</v>
      </c>
      <c r="AP56" s="335">
        <v>48630</v>
      </c>
      <c r="AQ56" s="336">
        <v>-12.8</v>
      </c>
      <c r="AR56" s="337">
        <v>-46.7</v>
      </c>
    </row>
    <row r="57" spans="1:44" ht="13" x14ac:dyDescent="0.2">
      <c r="A57" s="259"/>
      <c r="AK57" s="315" t="s">
        <v>520</v>
      </c>
      <c r="AL57" s="316"/>
      <c r="AM57" s="324">
        <v>1503599</v>
      </c>
      <c r="AN57" s="325">
        <v>128228</v>
      </c>
      <c r="AO57" s="326">
        <v>-22.6</v>
      </c>
      <c r="AP57" s="327">
        <v>95007</v>
      </c>
      <c r="AQ57" s="328">
        <v>10.5</v>
      </c>
      <c r="AR57" s="329">
        <v>-33.1</v>
      </c>
    </row>
    <row r="58" spans="1:44" ht="13" x14ac:dyDescent="0.2">
      <c r="A58" s="259"/>
      <c r="AK58" s="330"/>
      <c r="AL58" s="331" t="s">
        <v>517</v>
      </c>
      <c r="AM58" s="332">
        <v>598162</v>
      </c>
      <c r="AN58" s="333">
        <v>51012</v>
      </c>
      <c r="AO58" s="334">
        <v>71.400000000000006</v>
      </c>
      <c r="AP58" s="335">
        <v>48509</v>
      </c>
      <c r="AQ58" s="336">
        <v>-0.2</v>
      </c>
      <c r="AR58" s="337">
        <v>71.599999999999994</v>
      </c>
    </row>
    <row r="59" spans="1:44" ht="13" x14ac:dyDescent="0.2">
      <c r="A59" s="259"/>
      <c r="AK59" s="315" t="s">
        <v>521</v>
      </c>
      <c r="AL59" s="316"/>
      <c r="AM59" s="324">
        <v>1262692</v>
      </c>
      <c r="AN59" s="325">
        <v>109211</v>
      </c>
      <c r="AO59" s="326">
        <v>-14.8</v>
      </c>
      <c r="AP59" s="327">
        <v>98176</v>
      </c>
      <c r="AQ59" s="328">
        <v>3.3</v>
      </c>
      <c r="AR59" s="329">
        <v>-18.100000000000001</v>
      </c>
    </row>
    <row r="60" spans="1:44" ht="13" x14ac:dyDescent="0.2">
      <c r="A60" s="259"/>
      <c r="AK60" s="330"/>
      <c r="AL60" s="331" t="s">
        <v>517</v>
      </c>
      <c r="AM60" s="332">
        <v>758092</v>
      </c>
      <c r="AN60" s="333">
        <v>65568</v>
      </c>
      <c r="AO60" s="334">
        <v>28.5</v>
      </c>
      <c r="AP60" s="335">
        <v>58489</v>
      </c>
      <c r="AQ60" s="336">
        <v>20.6</v>
      </c>
      <c r="AR60" s="337">
        <v>7.9</v>
      </c>
    </row>
    <row r="61" spans="1:44" ht="13" x14ac:dyDescent="0.2">
      <c r="A61" s="259"/>
      <c r="AK61" s="315" t="s">
        <v>522</v>
      </c>
      <c r="AL61" s="338"/>
      <c r="AM61" s="324">
        <v>2486488</v>
      </c>
      <c r="AN61" s="325">
        <v>207130</v>
      </c>
      <c r="AO61" s="326">
        <v>-8.1999999999999993</v>
      </c>
      <c r="AP61" s="327">
        <v>93483</v>
      </c>
      <c r="AQ61" s="339">
        <v>-1.5</v>
      </c>
      <c r="AR61" s="329">
        <v>-6.7</v>
      </c>
    </row>
    <row r="62" spans="1:44" ht="13" x14ac:dyDescent="0.2">
      <c r="A62" s="259"/>
      <c r="AK62" s="330"/>
      <c r="AL62" s="331" t="s">
        <v>517</v>
      </c>
      <c r="AM62" s="332">
        <v>810630</v>
      </c>
      <c r="AN62" s="333">
        <v>67742</v>
      </c>
      <c r="AO62" s="334">
        <v>20.2</v>
      </c>
      <c r="AP62" s="335">
        <v>52945</v>
      </c>
      <c r="AQ62" s="336">
        <v>3.6</v>
      </c>
      <c r="AR62" s="337">
        <v>16.600000000000001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1q7KPDU42NS4i+AXhSJEh72zA5Js1By/7Z6LOS2BhtZ0U2qZPuitNhxsK6cxhWiCveJR9LA0NHrGh4z+8MPHFQ==" saltValue="IoSBxvBW/hrKQqqVJRhT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election activeCell="B1" sqref="B1:DI1"/>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wmSNYJXDriDdiVULBBskhK+zGOnskAle6kpG5uo7je3zcDHWEFvbCY5dtjNpsXL9pO4jHApsQduyPGOWbaO+PQ==" saltValue="Tbg2WQUA6uK15M6neXPo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 zoomScale="60" zoomScaleNormal="60" zoomScaleSheetLayoutView="55" workbookViewId="0">
      <selection activeCell="B1" sqref="B1:DI1"/>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bkjFdG5bHb1D/pXEMBpJCPcZiC7SQUrdHk3E1dJLs0c0vx+S/CpZzi8gsnjozwuoD6nsXrWVut8Dp0Ro43ihtg==" saltValue="laoVsTm3Vwfbz42yJ6M1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election activeCell="B1" sqref="B1:DI1"/>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120.57</v>
      </c>
      <c r="G47" s="12">
        <v>73.540000000000006</v>
      </c>
      <c r="H47" s="12">
        <v>102.52</v>
      </c>
      <c r="I47" s="12">
        <v>110.12</v>
      </c>
      <c r="J47" s="13">
        <v>111.3</v>
      </c>
    </row>
    <row r="48" spans="2:10" ht="57.75" customHeight="1" x14ac:dyDescent="0.2">
      <c r="B48" s="14"/>
      <c r="C48" s="1128" t="s">
        <v>4</v>
      </c>
      <c r="D48" s="1128"/>
      <c r="E48" s="1129"/>
      <c r="F48" s="15">
        <v>18.010000000000002</v>
      </c>
      <c r="G48" s="16">
        <v>19.82</v>
      </c>
      <c r="H48" s="16">
        <v>11.16</v>
      </c>
      <c r="I48" s="16">
        <v>12.1</v>
      </c>
      <c r="J48" s="17">
        <v>5.04</v>
      </c>
    </row>
    <row r="49" spans="2:10" ht="57.75" customHeight="1" thickBot="1" x14ac:dyDescent="0.25">
      <c r="B49" s="18"/>
      <c r="C49" s="1130" t="s">
        <v>5</v>
      </c>
      <c r="D49" s="1130"/>
      <c r="E49" s="1131"/>
      <c r="F49" s="19" t="s">
        <v>529</v>
      </c>
      <c r="G49" s="20" t="s">
        <v>530</v>
      </c>
      <c r="H49" s="20">
        <v>14.62</v>
      </c>
      <c r="I49" s="20">
        <v>31.97</v>
      </c>
      <c r="J49" s="21" t="s">
        <v>531</v>
      </c>
    </row>
    <row r="50" spans="2:10" ht="13" x14ac:dyDescent="0.2"/>
  </sheetData>
  <sheetProtection algorithmName="SHA-512" hashValue="q42KgCVV7l0fXoCbgE0TmfpGXkPyKN+s/+Euixljj8B5tG0djbOcUtfxzx75N2F/gODIzEZI/8LEiI27U8d1Lw==" saltValue="b2dIF0br9Zpx0sb/RYfP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冨澤 宙也</cp:lastModifiedBy>
  <cp:lastPrinted>2025-03-13T10:42:49Z</cp:lastPrinted>
  <dcterms:created xsi:type="dcterms:W3CDTF">2025-02-19T00:41:44Z</dcterms:created>
  <dcterms:modified xsi:type="dcterms:W3CDTF">2025-03-28T04:45:06Z</dcterms:modified>
  <cp:category/>
</cp:coreProperties>
</file>