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100606\Desktop\"/>
    </mc:Choice>
  </mc:AlternateContent>
  <xr:revisionPtr revIDLastSave="0" documentId="8_{D92615CF-D2F2-441D-8937-198D959AF5B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試算表" sheetId="2" r:id="rId1"/>
  </sheets>
  <definedNames>
    <definedName name="_xlnm.Print_Area" localSheetId="0">試算表!$A$1:$I$57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6" i="2" s="1"/>
  <c r="G53" i="2" s="1"/>
  <c r="G22" i="2"/>
  <c r="G48" i="2"/>
  <c r="G46" i="2"/>
  <c r="G44" i="2"/>
  <c r="G38" i="2"/>
  <c r="G36" i="2"/>
  <c r="G34" i="2"/>
  <c r="G32" i="2"/>
  <c r="G20" i="2"/>
  <c r="D34" i="2"/>
  <c r="C32" i="2"/>
  <c r="B1" i="2"/>
  <c r="G50" i="2" l="1"/>
  <c r="G55" i="2" l="1"/>
</calcChain>
</file>

<file path=xl/sharedStrings.xml><?xml version="1.0" encoding="utf-8"?>
<sst xmlns="http://schemas.openxmlformats.org/spreadsheetml/2006/main" count="84" uniqueCount="45">
  <si>
    <t xml:space="preserve">     　 　　国民健康保険税額試算表</t>
    <rPh sb="9" eb="16">
      <t>コクミンケンコウホケンゼイ</t>
    </rPh>
    <rPh sb="16" eb="17">
      <t>ガク</t>
    </rPh>
    <rPh sb="17" eb="19">
      <t>シサン</t>
    </rPh>
    <rPh sb="19" eb="20">
      <t>ヒョウ</t>
    </rPh>
    <phoneticPr fontId="6"/>
  </si>
  <si>
    <t>必ずお読みください</t>
    <rPh sb="0" eb="1">
      <t>カナラ</t>
    </rPh>
    <rPh sb="3" eb="4">
      <t>ヨ</t>
    </rPh>
    <phoneticPr fontId="6"/>
  </si>
  <si>
    <t>①以下の試算表は、国民健康保険税の課税方法を簡単に示したものであり、概算です。</t>
    <rPh sb="1" eb="3">
      <t>イカ</t>
    </rPh>
    <rPh sb="4" eb="6">
      <t>シサン</t>
    </rPh>
    <rPh sb="6" eb="7">
      <t>ヒョウ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9">
      <t>カゼイ</t>
    </rPh>
    <rPh sb="19" eb="21">
      <t>ホウホウ</t>
    </rPh>
    <rPh sb="22" eb="24">
      <t>カンタン</t>
    </rPh>
    <rPh sb="25" eb="26">
      <t>シメ</t>
    </rPh>
    <rPh sb="34" eb="36">
      <t>ガイサン</t>
    </rPh>
    <phoneticPr fontId="6"/>
  </si>
  <si>
    <r>
      <t>②下記　</t>
    </r>
    <r>
      <rPr>
        <b/>
        <sz val="12"/>
        <color indexed="10"/>
        <rFont val="ＭＳ Ｐゴシック"/>
        <family val="3"/>
        <charset val="128"/>
      </rPr>
      <t>「国民健康保険税額(12か月分） Ａ+Ｂ+Ｃ」</t>
    </r>
    <r>
      <rPr>
        <sz val="12"/>
        <color indexed="10"/>
        <rFont val="ＭＳ Ｐゴシック"/>
        <family val="3"/>
        <charset val="128"/>
      </rPr>
      <t>　は、12か月間加入している場合の年税額となり、</t>
    </r>
    <rPh sb="1" eb="3">
      <t>カキ</t>
    </rPh>
    <rPh sb="34" eb="35">
      <t>カン</t>
    </rPh>
    <rPh sb="35" eb="37">
      <t>カニュウ</t>
    </rPh>
    <rPh sb="41" eb="43">
      <t>バアイ</t>
    </rPh>
    <rPh sb="44" eb="45">
      <t>ネン</t>
    </rPh>
    <rPh sb="45" eb="47">
      <t>ゼイガク</t>
    </rPh>
    <phoneticPr fontId="6"/>
  </si>
  <si>
    <t xml:space="preserve">   年度途中の加入・脱退がある場合は、加入月数での月割税額が実際に通知される税額となります。</t>
    <rPh sb="3" eb="5">
      <t>ネンド</t>
    </rPh>
    <rPh sb="5" eb="7">
      <t>トチュウ</t>
    </rPh>
    <rPh sb="8" eb="10">
      <t>カニュウ</t>
    </rPh>
    <rPh sb="11" eb="13">
      <t>ダッタイ</t>
    </rPh>
    <rPh sb="16" eb="18">
      <t>バアイ</t>
    </rPh>
    <rPh sb="20" eb="22">
      <t>カニュウ</t>
    </rPh>
    <rPh sb="22" eb="23">
      <t>ツキ</t>
    </rPh>
    <rPh sb="23" eb="24">
      <t>スウ</t>
    </rPh>
    <rPh sb="26" eb="28">
      <t>ツキワ</t>
    </rPh>
    <rPh sb="28" eb="30">
      <t>ゼイガク</t>
    </rPh>
    <rPh sb="31" eb="33">
      <t>ジッサイ</t>
    </rPh>
    <rPh sb="34" eb="36">
      <t>ツウチ</t>
    </rPh>
    <rPh sb="39" eb="41">
      <t>ゼイガク</t>
    </rPh>
    <phoneticPr fontId="6"/>
  </si>
  <si>
    <t>③世帯の所得状況などにより減額が適用される場合があります。</t>
    <rPh sb="1" eb="3">
      <t>セタイ</t>
    </rPh>
    <rPh sb="4" eb="6">
      <t>ショトク</t>
    </rPh>
    <rPh sb="6" eb="8">
      <t>ジョウキョウ</t>
    </rPh>
    <rPh sb="13" eb="15">
      <t>ゲンガク</t>
    </rPh>
    <rPh sb="16" eb="18">
      <t>テキヨウ</t>
    </rPh>
    <rPh sb="21" eb="23">
      <t>バアイ</t>
    </rPh>
    <phoneticPr fontId="6"/>
  </si>
  <si>
    <t>④基礎控除額４３万円は、合計所得金額２，４００万円以下を例としています。</t>
    <rPh sb="1" eb="3">
      <t>キソ</t>
    </rPh>
    <rPh sb="3" eb="5">
      <t>コウジョ</t>
    </rPh>
    <rPh sb="5" eb="6">
      <t>ガク</t>
    </rPh>
    <rPh sb="8" eb="10">
      <t>マンエン</t>
    </rPh>
    <rPh sb="12" eb="14">
      <t>ゴウケイ</t>
    </rPh>
    <rPh sb="14" eb="16">
      <t>ショトク</t>
    </rPh>
    <rPh sb="16" eb="18">
      <t>キンガク</t>
    </rPh>
    <rPh sb="23" eb="25">
      <t>マンエン</t>
    </rPh>
    <rPh sb="25" eb="27">
      <t>イカ</t>
    </rPh>
    <rPh sb="28" eb="29">
      <t>レイ</t>
    </rPh>
    <phoneticPr fontId="6"/>
  </si>
  <si>
    <t>⑤１８歳までの子どもがいる場合は、均等割額が全額減免されますので、計算が異なります。</t>
    <rPh sb="3" eb="4">
      <t>サイ</t>
    </rPh>
    <rPh sb="7" eb="8">
      <t>コ</t>
    </rPh>
    <rPh sb="13" eb="15">
      <t>バアイ</t>
    </rPh>
    <rPh sb="17" eb="19">
      <t>キントウ</t>
    </rPh>
    <rPh sb="19" eb="20">
      <t>ワリ</t>
    </rPh>
    <rPh sb="20" eb="21">
      <t>ガク</t>
    </rPh>
    <rPh sb="22" eb="24">
      <t>ゼンガク</t>
    </rPh>
    <rPh sb="24" eb="26">
      <t>ゲンメン</t>
    </rPh>
    <rPh sb="33" eb="35">
      <t>ケイサン</t>
    </rPh>
    <rPh sb="36" eb="37">
      <t>コト</t>
    </rPh>
    <phoneticPr fontId="6"/>
  </si>
  <si>
    <t>以上のことから、実際に通知される税額とは異なる場合がありますので、あらかじめ御了承ください。</t>
    <rPh sb="0" eb="2">
      <t>イジョウ</t>
    </rPh>
    <rPh sb="8" eb="10">
      <t>ジッサイ</t>
    </rPh>
    <rPh sb="11" eb="13">
      <t>ツウチ</t>
    </rPh>
    <rPh sb="16" eb="18">
      <t>ゼイガク</t>
    </rPh>
    <rPh sb="17" eb="18">
      <t>ホゼイ</t>
    </rPh>
    <rPh sb="20" eb="21">
      <t>コト</t>
    </rPh>
    <rPh sb="23" eb="25">
      <t>バアイ</t>
    </rPh>
    <rPh sb="38" eb="39">
      <t>ゴ</t>
    </rPh>
    <rPh sb="39" eb="41">
      <t>リョウショウ</t>
    </rPh>
    <phoneticPr fontId="6"/>
  </si>
  <si>
    <t>詳しい試算については税務課までお問い合わせください。</t>
    <rPh sb="0" eb="1">
      <t>クワ</t>
    </rPh>
    <rPh sb="3" eb="5">
      <t>シサン</t>
    </rPh>
    <rPh sb="10" eb="12">
      <t>ゼイム</t>
    </rPh>
    <rPh sb="12" eb="13">
      <t>カ</t>
    </rPh>
    <rPh sb="16" eb="17">
      <t>ト</t>
    </rPh>
    <rPh sb="18" eb="19">
      <t>ア</t>
    </rPh>
    <phoneticPr fontId="6"/>
  </si>
  <si>
    <t>のセルに入力してください。</t>
    <rPh sb="4" eb="6">
      <t>ニュウリョク</t>
    </rPh>
    <phoneticPr fontId="6"/>
  </si>
  <si>
    <t xml:space="preserve"> 国民健康保険税は、医療給付費分・後期高齢者支援金分・介護納付金分の合計額となります。</t>
    <rPh sb="1" eb="8">
      <t>コクミンケンコウホケンゼイ</t>
    </rPh>
    <rPh sb="10" eb="12">
      <t>イリョウ</t>
    </rPh>
    <rPh sb="12" eb="14">
      <t>キュウフ</t>
    </rPh>
    <rPh sb="14" eb="15">
      <t>ヒ</t>
    </rPh>
    <rPh sb="15" eb="16">
      <t>ブン</t>
    </rPh>
    <rPh sb="17" eb="19">
      <t>コウキ</t>
    </rPh>
    <rPh sb="19" eb="22">
      <t>コウレイシャ</t>
    </rPh>
    <rPh sb="22" eb="24">
      <t>シエン</t>
    </rPh>
    <rPh sb="24" eb="25">
      <t>キン</t>
    </rPh>
    <rPh sb="25" eb="26">
      <t>ブン</t>
    </rPh>
    <rPh sb="27" eb="29">
      <t>カイゴ</t>
    </rPh>
    <rPh sb="29" eb="32">
      <t>ノウフキン</t>
    </rPh>
    <rPh sb="32" eb="33">
      <t>ブン</t>
    </rPh>
    <rPh sb="34" eb="36">
      <t>ゴウケイ</t>
    </rPh>
    <rPh sb="36" eb="37">
      <t>ガク</t>
    </rPh>
    <phoneticPr fontId="6"/>
  </si>
  <si>
    <t>⑴　医療給付費分</t>
    <rPh sb="2" eb="4">
      <t>イリョウ</t>
    </rPh>
    <rPh sb="4" eb="6">
      <t>キュウフ</t>
    </rPh>
    <rPh sb="6" eb="7">
      <t>ヒ</t>
    </rPh>
    <rPh sb="7" eb="8">
      <t>ブン</t>
    </rPh>
    <phoneticPr fontId="6"/>
  </si>
  <si>
    <t>①所得割</t>
    <rPh sb="1" eb="3">
      <t>ショトク</t>
    </rPh>
    <rPh sb="3" eb="4">
      <t>ワリ</t>
    </rPh>
    <phoneticPr fontId="6"/>
  </si>
  <si>
    <t>前年中の所得</t>
    <rPh sb="0" eb="2">
      <t>ゼンネン</t>
    </rPh>
    <rPh sb="2" eb="3">
      <t>ナカ</t>
    </rPh>
    <rPh sb="4" eb="6">
      <t>ショトク</t>
    </rPh>
    <phoneticPr fontId="6"/>
  </si>
  <si>
    <t xml:space="preserve">        基礎控除</t>
    <rPh sb="8" eb="10">
      <t>キソ</t>
    </rPh>
    <rPh sb="10" eb="12">
      <t>コウジョ</t>
    </rPh>
    <phoneticPr fontId="6"/>
  </si>
  <si>
    <t>（</t>
    <phoneticPr fontId="6"/>
  </si>
  <si>
    <t>円</t>
    <rPh sb="0" eb="1">
      <t>エン</t>
    </rPh>
    <phoneticPr fontId="6"/>
  </si>
  <si>
    <t>加入人数</t>
    <rPh sb="0" eb="2">
      <t>カニュウ</t>
    </rPh>
    <rPh sb="2" eb="4">
      <t>ニンズウ</t>
    </rPh>
    <phoneticPr fontId="6"/>
  </si>
  <si>
    <t>②均等割</t>
    <rPh sb="1" eb="3">
      <t>キントウ</t>
    </rPh>
    <rPh sb="3" eb="4">
      <t>ワリ</t>
    </rPh>
    <phoneticPr fontId="6"/>
  </si>
  <si>
    <t>人</t>
    <rPh sb="0" eb="1">
      <t>ニン</t>
    </rPh>
    <phoneticPr fontId="6"/>
  </si>
  <si>
    <t xml:space="preserve">         ＝</t>
    <phoneticPr fontId="6"/>
  </si>
  <si>
    <t>③平等割</t>
    <rPh sb="1" eb="3">
      <t>ビョウドウ</t>
    </rPh>
    <rPh sb="3" eb="4">
      <t>ワリ</t>
    </rPh>
    <phoneticPr fontId="6"/>
  </si>
  <si>
    <t xml:space="preserve"> </t>
    <phoneticPr fontId="6"/>
  </si>
  <si>
    <t>↓百円未満切捨て</t>
    <rPh sb="1" eb="3">
      <t>ヒャクエン</t>
    </rPh>
    <rPh sb="3" eb="5">
      <t>ミマン</t>
    </rPh>
    <rPh sb="5" eb="7">
      <t>キリス</t>
    </rPh>
    <phoneticPr fontId="6"/>
  </si>
  <si>
    <t>医療分　計　　　　A</t>
    <rPh sb="0" eb="2">
      <t>イリョウ</t>
    </rPh>
    <rPh sb="2" eb="3">
      <t>ブン</t>
    </rPh>
    <rPh sb="4" eb="5">
      <t>ケイ</t>
    </rPh>
    <phoneticPr fontId="6"/>
  </si>
  <si>
    <t>⑵　後期高齢者支援金分</t>
    <rPh sb="2" eb="4">
      <t>コウキ</t>
    </rPh>
    <rPh sb="4" eb="7">
      <t>コウレイシャ</t>
    </rPh>
    <rPh sb="7" eb="10">
      <t>シエンキン</t>
    </rPh>
    <rPh sb="10" eb="11">
      <t>ブン</t>
    </rPh>
    <phoneticPr fontId="6"/>
  </si>
  <si>
    <t>支援金分　計　　　B</t>
    <rPh sb="0" eb="2">
      <t>シエン</t>
    </rPh>
    <rPh sb="2" eb="4">
      <t>キンブン</t>
    </rPh>
    <rPh sb="5" eb="6">
      <t>ケイ</t>
    </rPh>
    <phoneticPr fontId="6"/>
  </si>
  <si>
    <r>
      <t xml:space="preserve">⑶　介護納付金分 </t>
    </r>
    <r>
      <rPr>
        <sz val="12"/>
        <rFont val="ＭＳ Ｐゴシック"/>
        <family val="3"/>
        <charset val="128"/>
      </rPr>
      <t>（４０歳から６４歳までの方分のみ入力）</t>
    </r>
    <rPh sb="2" eb="4">
      <t>カイゴ</t>
    </rPh>
    <rPh sb="4" eb="7">
      <t>ノウフキン</t>
    </rPh>
    <rPh sb="7" eb="8">
      <t>ブン</t>
    </rPh>
    <rPh sb="12" eb="13">
      <t>サイ</t>
    </rPh>
    <rPh sb="17" eb="18">
      <t>サイ</t>
    </rPh>
    <rPh sb="21" eb="22">
      <t>カタ</t>
    </rPh>
    <rPh sb="22" eb="23">
      <t>ブン</t>
    </rPh>
    <rPh sb="25" eb="27">
      <t>ニュウリョク</t>
    </rPh>
    <phoneticPr fontId="6"/>
  </si>
  <si>
    <t>介護分　計　　　　C</t>
    <rPh sb="0" eb="2">
      <t>カイゴ</t>
    </rPh>
    <rPh sb="2" eb="3">
      <t>ブン</t>
    </rPh>
    <rPh sb="4" eb="5">
      <t>ケイ</t>
    </rPh>
    <phoneticPr fontId="6"/>
  </si>
  <si>
    <t>※課税限度額…170,000円</t>
    <rPh sb="1" eb="3">
      <t>カゼイ</t>
    </rPh>
    <rPh sb="3" eb="5">
      <t>ゲンド</t>
    </rPh>
    <rPh sb="5" eb="6">
      <t>ガク</t>
    </rPh>
    <rPh sb="10" eb="15">
      <t>０００エン</t>
    </rPh>
    <phoneticPr fontId="6"/>
  </si>
  <si>
    <t xml:space="preserve">        国民健康保険税額(12か月分） Ａ+Ｂ+Ｃ　＝</t>
    <rPh sb="8" eb="15">
      <t>コクミンケンコウホケンゼイ</t>
    </rPh>
    <rPh sb="15" eb="16">
      <t>ガク</t>
    </rPh>
    <rPh sb="20" eb="21">
      <t>ツキ</t>
    </rPh>
    <rPh sb="21" eb="22">
      <t>ブン</t>
    </rPh>
    <phoneticPr fontId="6"/>
  </si>
  <si>
    <t xml:space="preserve">１か月あたりの税額 </t>
    <rPh sb="2" eb="3">
      <t>ツキ</t>
    </rPh>
    <rPh sb="7" eb="9">
      <t>ゼイガク</t>
    </rPh>
    <phoneticPr fontId="6"/>
  </si>
  <si>
    <t xml:space="preserve">     約</t>
    <rPh sb="5" eb="6">
      <t>ヤク</t>
    </rPh>
    <phoneticPr fontId="6"/>
  </si>
  <si>
    <t>問い合わせ先　　税務課　　　　℡　０２２３－３７－１１１４　</t>
    <rPh sb="0" eb="1">
      <t>ト</t>
    </rPh>
    <rPh sb="2" eb="3">
      <t>ア</t>
    </rPh>
    <rPh sb="5" eb="6">
      <t>サキ</t>
    </rPh>
    <rPh sb="8" eb="10">
      <t>ゼイム</t>
    </rPh>
    <rPh sb="10" eb="11">
      <t>カ</t>
    </rPh>
    <phoneticPr fontId="6"/>
  </si>
  <si>
    <t>円－４３０，０００円）×７．２０％　 　　　＝</t>
    <rPh sb="0" eb="1">
      <t>エン</t>
    </rPh>
    <rPh sb="9" eb="10">
      <t>エン</t>
    </rPh>
    <phoneticPr fontId="6"/>
  </si>
  <si>
    <t>３０，０００円　 ×</t>
    <rPh sb="6" eb="7">
      <t>エン</t>
    </rPh>
    <phoneticPr fontId="2"/>
  </si>
  <si>
    <t>１世帯あたり ２０，０００円</t>
    <rPh sb="1" eb="3">
      <t>セタイ</t>
    </rPh>
    <rPh sb="13" eb="14">
      <t>エン</t>
    </rPh>
    <phoneticPr fontId="2"/>
  </si>
  <si>
    <t>※課税限度額…660,000円</t>
    <rPh sb="1" eb="3">
      <t>カゼイ</t>
    </rPh>
    <rPh sb="3" eb="5">
      <t>ゲンド</t>
    </rPh>
    <rPh sb="5" eb="6">
      <t>ガク</t>
    </rPh>
    <rPh sb="14" eb="15">
      <t>エン</t>
    </rPh>
    <phoneticPr fontId="6"/>
  </si>
  <si>
    <t>円－４３０，０００円）×２．９０％　 　　　＝</t>
    <rPh sb="0" eb="1">
      <t>エン</t>
    </rPh>
    <rPh sb="9" eb="10">
      <t>エン</t>
    </rPh>
    <phoneticPr fontId="2"/>
  </si>
  <si>
    <t>１２，０００円  　×</t>
    <rPh sb="6" eb="7">
      <t>エン</t>
    </rPh>
    <phoneticPr fontId="2"/>
  </si>
  <si>
    <t>１世帯あたり  ８，０００円</t>
    <rPh sb="1" eb="3">
      <t>セタイ</t>
    </rPh>
    <rPh sb="13" eb="14">
      <t>エン</t>
    </rPh>
    <phoneticPr fontId="2"/>
  </si>
  <si>
    <t>※課税限度額…260,000円</t>
    <rPh sb="1" eb="3">
      <t>カゼイ</t>
    </rPh>
    <rPh sb="3" eb="5">
      <t>ゲンド</t>
    </rPh>
    <rPh sb="5" eb="6">
      <t>ガク</t>
    </rPh>
    <rPh sb="10" eb="15">
      <t>０００エン</t>
    </rPh>
    <phoneticPr fontId="6"/>
  </si>
  <si>
    <t>円－４３０，０００円）×２．３０％　 　　　＝</t>
    <rPh sb="0" eb="1">
      <t>エン</t>
    </rPh>
    <rPh sb="9" eb="10">
      <t>エン</t>
    </rPh>
    <phoneticPr fontId="2"/>
  </si>
  <si>
    <t>１世帯あたり  ５，５００円</t>
    <rPh sb="1" eb="3">
      <t>セタイ</t>
    </rPh>
    <rPh sb="13" eb="1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</si>
</sst>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1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14" fontId="1" fillId="0" borderId="0" xfId="1" applyNumberFormat="1" applyAlignment="1">
      <alignment vertical="center"/>
    </xf>
    <xf numFmtId="0" fontId="11" fillId="0" borderId="0" xfId="1" applyFont="1" applyAlignment="1">
      <alignment vertical="center"/>
    </xf>
    <xf numFmtId="38" fontId="11" fillId="0" borderId="0" xfId="2" applyFont="1" applyFill="1" applyBorder="1" applyAlignment="1" applyProtection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8" fontId="16" fillId="2" borderId="1" xfId="2" applyFont="1" applyFill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vertical="center"/>
    </xf>
    <xf numFmtId="0" fontId="16" fillId="0" borderId="2" xfId="1" applyFont="1" applyBorder="1" applyAlignment="1">
      <alignment vertical="center"/>
    </xf>
    <xf numFmtId="0" fontId="1" fillId="0" borderId="3" xfId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" fillId="0" borderId="4" xfId="1" applyBorder="1" applyAlignment="1">
      <alignment vertical="center"/>
    </xf>
    <xf numFmtId="0" fontId="17" fillId="0" borderId="5" xfId="1" applyFont="1" applyBorder="1" applyAlignment="1">
      <alignment horizontal="center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horizontal="right" vertical="center"/>
    </xf>
    <xf numFmtId="0" fontId="1" fillId="0" borderId="0" xfId="1" applyAlignment="1">
      <alignment horizontal="center"/>
    </xf>
    <xf numFmtId="0" fontId="8" fillId="0" borderId="5" xfId="1" applyFont="1" applyBorder="1" applyAlignment="1">
      <alignment horizontal="right" vertical="center"/>
    </xf>
    <xf numFmtId="38" fontId="8" fillId="2" borderId="1" xfId="2" applyFont="1" applyFill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38" fontId="8" fillId="0" borderId="7" xfId="2" applyFont="1" applyBorder="1" applyAlignment="1" applyProtection="1">
      <alignment vertical="center"/>
    </xf>
    <xf numFmtId="0" fontId="8" fillId="0" borderId="6" xfId="1" applyFont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vertical="center"/>
      <protection locked="0"/>
    </xf>
    <xf numFmtId="0" fontId="18" fillId="0" borderId="5" xfId="1" applyFont="1" applyBorder="1" applyAlignment="1">
      <alignment horizontal="center" vertical="center"/>
    </xf>
    <xf numFmtId="38" fontId="8" fillId="0" borderId="8" xfId="2" applyFont="1" applyBorder="1" applyAlignment="1" applyProtection="1">
      <alignment vertical="center"/>
    </xf>
    <xf numFmtId="0" fontId="1" fillId="0" borderId="5" xfId="1" applyBorder="1" applyAlignment="1">
      <alignment vertical="center"/>
    </xf>
    <xf numFmtId="0" fontId="19" fillId="0" borderId="0" xfId="1" applyFont="1" applyAlignment="1">
      <alignment horizontal="right"/>
    </xf>
    <xf numFmtId="38" fontId="8" fillId="0" borderId="10" xfId="1" applyNumberFormat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" fillId="0" borderId="13" xfId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38" fontId="8" fillId="0" borderId="1" xfId="2" applyFont="1" applyFill="1" applyBorder="1" applyAlignment="1" applyProtection="1">
      <alignment vertical="center"/>
    </xf>
    <xf numFmtId="0" fontId="4" fillId="0" borderId="12" xfId="1" applyFont="1" applyBorder="1" applyAlignment="1">
      <alignment vertical="center" wrapText="1"/>
    </xf>
    <xf numFmtId="38" fontId="8" fillId="3" borderId="7" xfId="2" applyFont="1" applyFill="1" applyBorder="1" applyAlignment="1" applyProtection="1">
      <alignment vertical="center"/>
    </xf>
    <xf numFmtId="0" fontId="20" fillId="0" borderId="0" xfId="1" applyFont="1" applyAlignment="1">
      <alignment horizontal="right" vertical="center"/>
    </xf>
    <xf numFmtId="38" fontId="7" fillId="0" borderId="10" xfId="1" applyNumberFormat="1" applyFont="1" applyBorder="1" applyAlignment="1">
      <alignment vertical="center"/>
    </xf>
    <xf numFmtId="0" fontId="20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38" fontId="7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8" fillId="0" borderId="0" xfId="1" applyFont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1" fillId="0" borderId="0" xfId="1" applyAlignment="1">
      <alignment horizontal="right" vertical="center"/>
    </xf>
  </cellXfs>
  <cellStyles count="3">
    <cellStyle name="桁区切り 2" xfId="2" xr:uid="{9D4B7745-4B80-4D73-875E-0A680BF1B4F5}"/>
    <cellStyle name="標準" xfId="0" builtinId="0"/>
    <cellStyle name="標準 2" xfId="1" xr:uid="{8BA91E99-043A-4CE3-ADEF-006EB41B8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8B33-95B6-4424-B49A-66206B27BAF4}">
  <sheetPr codeName="Sheet14">
    <tabColor indexed="49"/>
  </sheetPr>
  <dimension ref="A1:H57"/>
  <sheetViews>
    <sheetView tabSelected="1" view="pageBreakPreview" zoomScale="85" zoomScaleNormal="85" zoomScaleSheetLayoutView="85" workbookViewId="0">
      <selection activeCell="G55" sqref="G55"/>
    </sheetView>
  </sheetViews>
  <sheetFormatPr defaultRowHeight="18" customHeight="1"/>
  <cols>
    <col min="1" max="1" width="3.5" style="3" customWidth="1"/>
    <col min="2" max="2" width="15.58203125" style="3" customWidth="1"/>
    <col min="3" max="3" width="16.5" style="3" customWidth="1"/>
    <col min="4" max="4" width="15.58203125" style="3" customWidth="1"/>
    <col min="5" max="5" width="9.58203125" style="3" customWidth="1"/>
    <col min="6" max="6" width="15.58203125" style="3" customWidth="1"/>
    <col min="7" max="7" width="15.58203125" style="15" customWidth="1"/>
    <col min="8" max="8" width="15.58203125" style="3" customWidth="1"/>
    <col min="9" max="9" width="3.5" style="3" customWidth="1"/>
    <col min="10" max="256" width="9" style="3"/>
    <col min="257" max="257" width="3.5" style="3" customWidth="1"/>
    <col min="258" max="258" width="15.58203125" style="3" customWidth="1"/>
    <col min="259" max="259" width="16.5" style="3" customWidth="1"/>
    <col min="260" max="260" width="15.58203125" style="3" customWidth="1"/>
    <col min="261" max="261" width="9.58203125" style="3" customWidth="1"/>
    <col min="262" max="264" width="15.58203125" style="3" customWidth="1"/>
    <col min="265" max="265" width="3.5" style="3" customWidth="1"/>
    <col min="266" max="512" width="9" style="3"/>
    <col min="513" max="513" width="3.5" style="3" customWidth="1"/>
    <col min="514" max="514" width="15.58203125" style="3" customWidth="1"/>
    <col min="515" max="515" width="16.5" style="3" customWidth="1"/>
    <col min="516" max="516" width="15.58203125" style="3" customWidth="1"/>
    <col min="517" max="517" width="9.58203125" style="3" customWidth="1"/>
    <col min="518" max="520" width="15.58203125" style="3" customWidth="1"/>
    <col min="521" max="521" width="3.5" style="3" customWidth="1"/>
    <col min="522" max="768" width="9" style="3"/>
    <col min="769" max="769" width="3.5" style="3" customWidth="1"/>
    <col min="770" max="770" width="15.58203125" style="3" customWidth="1"/>
    <col min="771" max="771" width="16.5" style="3" customWidth="1"/>
    <col min="772" max="772" width="15.58203125" style="3" customWidth="1"/>
    <col min="773" max="773" width="9.58203125" style="3" customWidth="1"/>
    <col min="774" max="776" width="15.58203125" style="3" customWidth="1"/>
    <col min="777" max="777" width="3.5" style="3" customWidth="1"/>
    <col min="778" max="1024" width="9" style="3"/>
    <col min="1025" max="1025" width="3.5" style="3" customWidth="1"/>
    <col min="1026" max="1026" width="15.58203125" style="3" customWidth="1"/>
    <col min="1027" max="1027" width="16.5" style="3" customWidth="1"/>
    <col min="1028" max="1028" width="15.58203125" style="3" customWidth="1"/>
    <col min="1029" max="1029" width="9.58203125" style="3" customWidth="1"/>
    <col min="1030" max="1032" width="15.58203125" style="3" customWidth="1"/>
    <col min="1033" max="1033" width="3.5" style="3" customWidth="1"/>
    <col min="1034" max="1280" width="9" style="3"/>
    <col min="1281" max="1281" width="3.5" style="3" customWidth="1"/>
    <col min="1282" max="1282" width="15.58203125" style="3" customWidth="1"/>
    <col min="1283" max="1283" width="16.5" style="3" customWidth="1"/>
    <col min="1284" max="1284" width="15.58203125" style="3" customWidth="1"/>
    <col min="1285" max="1285" width="9.58203125" style="3" customWidth="1"/>
    <col min="1286" max="1288" width="15.58203125" style="3" customWidth="1"/>
    <col min="1289" max="1289" width="3.5" style="3" customWidth="1"/>
    <col min="1290" max="1536" width="9" style="3"/>
    <col min="1537" max="1537" width="3.5" style="3" customWidth="1"/>
    <col min="1538" max="1538" width="15.58203125" style="3" customWidth="1"/>
    <col min="1539" max="1539" width="16.5" style="3" customWidth="1"/>
    <col min="1540" max="1540" width="15.58203125" style="3" customWidth="1"/>
    <col min="1541" max="1541" width="9.58203125" style="3" customWidth="1"/>
    <col min="1542" max="1544" width="15.58203125" style="3" customWidth="1"/>
    <col min="1545" max="1545" width="3.5" style="3" customWidth="1"/>
    <col min="1546" max="1792" width="9" style="3"/>
    <col min="1793" max="1793" width="3.5" style="3" customWidth="1"/>
    <col min="1794" max="1794" width="15.58203125" style="3" customWidth="1"/>
    <col min="1795" max="1795" width="16.5" style="3" customWidth="1"/>
    <col min="1796" max="1796" width="15.58203125" style="3" customWidth="1"/>
    <col min="1797" max="1797" width="9.58203125" style="3" customWidth="1"/>
    <col min="1798" max="1800" width="15.58203125" style="3" customWidth="1"/>
    <col min="1801" max="1801" width="3.5" style="3" customWidth="1"/>
    <col min="1802" max="2048" width="9" style="3"/>
    <col min="2049" max="2049" width="3.5" style="3" customWidth="1"/>
    <col min="2050" max="2050" width="15.58203125" style="3" customWidth="1"/>
    <col min="2051" max="2051" width="16.5" style="3" customWidth="1"/>
    <col min="2052" max="2052" width="15.58203125" style="3" customWidth="1"/>
    <col min="2053" max="2053" width="9.58203125" style="3" customWidth="1"/>
    <col min="2054" max="2056" width="15.58203125" style="3" customWidth="1"/>
    <col min="2057" max="2057" width="3.5" style="3" customWidth="1"/>
    <col min="2058" max="2304" width="9" style="3"/>
    <col min="2305" max="2305" width="3.5" style="3" customWidth="1"/>
    <col min="2306" max="2306" width="15.58203125" style="3" customWidth="1"/>
    <col min="2307" max="2307" width="16.5" style="3" customWidth="1"/>
    <col min="2308" max="2308" width="15.58203125" style="3" customWidth="1"/>
    <col min="2309" max="2309" width="9.58203125" style="3" customWidth="1"/>
    <col min="2310" max="2312" width="15.58203125" style="3" customWidth="1"/>
    <col min="2313" max="2313" width="3.5" style="3" customWidth="1"/>
    <col min="2314" max="2560" width="9" style="3"/>
    <col min="2561" max="2561" width="3.5" style="3" customWidth="1"/>
    <col min="2562" max="2562" width="15.58203125" style="3" customWidth="1"/>
    <col min="2563" max="2563" width="16.5" style="3" customWidth="1"/>
    <col min="2564" max="2564" width="15.58203125" style="3" customWidth="1"/>
    <col min="2565" max="2565" width="9.58203125" style="3" customWidth="1"/>
    <col min="2566" max="2568" width="15.58203125" style="3" customWidth="1"/>
    <col min="2569" max="2569" width="3.5" style="3" customWidth="1"/>
    <col min="2570" max="2816" width="9" style="3"/>
    <col min="2817" max="2817" width="3.5" style="3" customWidth="1"/>
    <col min="2818" max="2818" width="15.58203125" style="3" customWidth="1"/>
    <col min="2819" max="2819" width="16.5" style="3" customWidth="1"/>
    <col min="2820" max="2820" width="15.58203125" style="3" customWidth="1"/>
    <col min="2821" max="2821" width="9.58203125" style="3" customWidth="1"/>
    <col min="2822" max="2824" width="15.58203125" style="3" customWidth="1"/>
    <col min="2825" max="2825" width="3.5" style="3" customWidth="1"/>
    <col min="2826" max="3072" width="9" style="3"/>
    <col min="3073" max="3073" width="3.5" style="3" customWidth="1"/>
    <col min="3074" max="3074" width="15.58203125" style="3" customWidth="1"/>
    <col min="3075" max="3075" width="16.5" style="3" customWidth="1"/>
    <col min="3076" max="3076" width="15.58203125" style="3" customWidth="1"/>
    <col min="3077" max="3077" width="9.58203125" style="3" customWidth="1"/>
    <col min="3078" max="3080" width="15.58203125" style="3" customWidth="1"/>
    <col min="3081" max="3081" width="3.5" style="3" customWidth="1"/>
    <col min="3082" max="3328" width="9" style="3"/>
    <col min="3329" max="3329" width="3.5" style="3" customWidth="1"/>
    <col min="3330" max="3330" width="15.58203125" style="3" customWidth="1"/>
    <col min="3331" max="3331" width="16.5" style="3" customWidth="1"/>
    <col min="3332" max="3332" width="15.58203125" style="3" customWidth="1"/>
    <col min="3333" max="3333" width="9.58203125" style="3" customWidth="1"/>
    <col min="3334" max="3336" width="15.58203125" style="3" customWidth="1"/>
    <col min="3337" max="3337" width="3.5" style="3" customWidth="1"/>
    <col min="3338" max="3584" width="9" style="3"/>
    <col min="3585" max="3585" width="3.5" style="3" customWidth="1"/>
    <col min="3586" max="3586" width="15.58203125" style="3" customWidth="1"/>
    <col min="3587" max="3587" width="16.5" style="3" customWidth="1"/>
    <col min="3588" max="3588" width="15.58203125" style="3" customWidth="1"/>
    <col min="3589" max="3589" width="9.58203125" style="3" customWidth="1"/>
    <col min="3590" max="3592" width="15.58203125" style="3" customWidth="1"/>
    <col min="3593" max="3593" width="3.5" style="3" customWidth="1"/>
    <col min="3594" max="3840" width="9" style="3"/>
    <col min="3841" max="3841" width="3.5" style="3" customWidth="1"/>
    <col min="3842" max="3842" width="15.58203125" style="3" customWidth="1"/>
    <col min="3843" max="3843" width="16.5" style="3" customWidth="1"/>
    <col min="3844" max="3844" width="15.58203125" style="3" customWidth="1"/>
    <col min="3845" max="3845" width="9.58203125" style="3" customWidth="1"/>
    <col min="3846" max="3848" width="15.58203125" style="3" customWidth="1"/>
    <col min="3849" max="3849" width="3.5" style="3" customWidth="1"/>
    <col min="3850" max="4096" width="9" style="3"/>
    <col min="4097" max="4097" width="3.5" style="3" customWidth="1"/>
    <col min="4098" max="4098" width="15.58203125" style="3" customWidth="1"/>
    <col min="4099" max="4099" width="16.5" style="3" customWidth="1"/>
    <col min="4100" max="4100" width="15.58203125" style="3" customWidth="1"/>
    <col min="4101" max="4101" width="9.58203125" style="3" customWidth="1"/>
    <col min="4102" max="4104" width="15.58203125" style="3" customWidth="1"/>
    <col min="4105" max="4105" width="3.5" style="3" customWidth="1"/>
    <col min="4106" max="4352" width="9" style="3"/>
    <col min="4353" max="4353" width="3.5" style="3" customWidth="1"/>
    <col min="4354" max="4354" width="15.58203125" style="3" customWidth="1"/>
    <col min="4355" max="4355" width="16.5" style="3" customWidth="1"/>
    <col min="4356" max="4356" width="15.58203125" style="3" customWidth="1"/>
    <col min="4357" max="4357" width="9.58203125" style="3" customWidth="1"/>
    <col min="4358" max="4360" width="15.58203125" style="3" customWidth="1"/>
    <col min="4361" max="4361" width="3.5" style="3" customWidth="1"/>
    <col min="4362" max="4608" width="9" style="3"/>
    <col min="4609" max="4609" width="3.5" style="3" customWidth="1"/>
    <col min="4610" max="4610" width="15.58203125" style="3" customWidth="1"/>
    <col min="4611" max="4611" width="16.5" style="3" customWidth="1"/>
    <col min="4612" max="4612" width="15.58203125" style="3" customWidth="1"/>
    <col min="4613" max="4613" width="9.58203125" style="3" customWidth="1"/>
    <col min="4614" max="4616" width="15.58203125" style="3" customWidth="1"/>
    <col min="4617" max="4617" width="3.5" style="3" customWidth="1"/>
    <col min="4618" max="4864" width="9" style="3"/>
    <col min="4865" max="4865" width="3.5" style="3" customWidth="1"/>
    <col min="4866" max="4866" width="15.58203125" style="3" customWidth="1"/>
    <col min="4867" max="4867" width="16.5" style="3" customWidth="1"/>
    <col min="4868" max="4868" width="15.58203125" style="3" customWidth="1"/>
    <col min="4869" max="4869" width="9.58203125" style="3" customWidth="1"/>
    <col min="4870" max="4872" width="15.58203125" style="3" customWidth="1"/>
    <col min="4873" max="4873" width="3.5" style="3" customWidth="1"/>
    <col min="4874" max="5120" width="9" style="3"/>
    <col min="5121" max="5121" width="3.5" style="3" customWidth="1"/>
    <col min="5122" max="5122" width="15.58203125" style="3" customWidth="1"/>
    <col min="5123" max="5123" width="16.5" style="3" customWidth="1"/>
    <col min="5124" max="5124" width="15.58203125" style="3" customWidth="1"/>
    <col min="5125" max="5125" width="9.58203125" style="3" customWidth="1"/>
    <col min="5126" max="5128" width="15.58203125" style="3" customWidth="1"/>
    <col min="5129" max="5129" width="3.5" style="3" customWidth="1"/>
    <col min="5130" max="5376" width="9" style="3"/>
    <col min="5377" max="5377" width="3.5" style="3" customWidth="1"/>
    <col min="5378" max="5378" width="15.58203125" style="3" customWidth="1"/>
    <col min="5379" max="5379" width="16.5" style="3" customWidth="1"/>
    <col min="5380" max="5380" width="15.58203125" style="3" customWidth="1"/>
    <col min="5381" max="5381" width="9.58203125" style="3" customWidth="1"/>
    <col min="5382" max="5384" width="15.58203125" style="3" customWidth="1"/>
    <col min="5385" max="5385" width="3.5" style="3" customWidth="1"/>
    <col min="5386" max="5632" width="9" style="3"/>
    <col min="5633" max="5633" width="3.5" style="3" customWidth="1"/>
    <col min="5634" max="5634" width="15.58203125" style="3" customWidth="1"/>
    <col min="5635" max="5635" width="16.5" style="3" customWidth="1"/>
    <col min="5636" max="5636" width="15.58203125" style="3" customWidth="1"/>
    <col min="5637" max="5637" width="9.58203125" style="3" customWidth="1"/>
    <col min="5638" max="5640" width="15.58203125" style="3" customWidth="1"/>
    <col min="5641" max="5641" width="3.5" style="3" customWidth="1"/>
    <col min="5642" max="5888" width="9" style="3"/>
    <col min="5889" max="5889" width="3.5" style="3" customWidth="1"/>
    <col min="5890" max="5890" width="15.58203125" style="3" customWidth="1"/>
    <col min="5891" max="5891" width="16.5" style="3" customWidth="1"/>
    <col min="5892" max="5892" width="15.58203125" style="3" customWidth="1"/>
    <col min="5893" max="5893" width="9.58203125" style="3" customWidth="1"/>
    <col min="5894" max="5896" width="15.58203125" style="3" customWidth="1"/>
    <col min="5897" max="5897" width="3.5" style="3" customWidth="1"/>
    <col min="5898" max="6144" width="9" style="3"/>
    <col min="6145" max="6145" width="3.5" style="3" customWidth="1"/>
    <col min="6146" max="6146" width="15.58203125" style="3" customWidth="1"/>
    <col min="6147" max="6147" width="16.5" style="3" customWidth="1"/>
    <col min="6148" max="6148" width="15.58203125" style="3" customWidth="1"/>
    <col min="6149" max="6149" width="9.58203125" style="3" customWidth="1"/>
    <col min="6150" max="6152" width="15.58203125" style="3" customWidth="1"/>
    <col min="6153" max="6153" width="3.5" style="3" customWidth="1"/>
    <col min="6154" max="6400" width="9" style="3"/>
    <col min="6401" max="6401" width="3.5" style="3" customWidth="1"/>
    <col min="6402" max="6402" width="15.58203125" style="3" customWidth="1"/>
    <col min="6403" max="6403" width="16.5" style="3" customWidth="1"/>
    <col min="6404" max="6404" width="15.58203125" style="3" customWidth="1"/>
    <col min="6405" max="6405" width="9.58203125" style="3" customWidth="1"/>
    <col min="6406" max="6408" width="15.58203125" style="3" customWidth="1"/>
    <col min="6409" max="6409" width="3.5" style="3" customWidth="1"/>
    <col min="6410" max="6656" width="9" style="3"/>
    <col min="6657" max="6657" width="3.5" style="3" customWidth="1"/>
    <col min="6658" max="6658" width="15.58203125" style="3" customWidth="1"/>
    <col min="6659" max="6659" width="16.5" style="3" customWidth="1"/>
    <col min="6660" max="6660" width="15.58203125" style="3" customWidth="1"/>
    <col min="6661" max="6661" width="9.58203125" style="3" customWidth="1"/>
    <col min="6662" max="6664" width="15.58203125" style="3" customWidth="1"/>
    <col min="6665" max="6665" width="3.5" style="3" customWidth="1"/>
    <col min="6666" max="6912" width="9" style="3"/>
    <col min="6913" max="6913" width="3.5" style="3" customWidth="1"/>
    <col min="6914" max="6914" width="15.58203125" style="3" customWidth="1"/>
    <col min="6915" max="6915" width="16.5" style="3" customWidth="1"/>
    <col min="6916" max="6916" width="15.58203125" style="3" customWidth="1"/>
    <col min="6917" max="6917" width="9.58203125" style="3" customWidth="1"/>
    <col min="6918" max="6920" width="15.58203125" style="3" customWidth="1"/>
    <col min="6921" max="6921" width="3.5" style="3" customWidth="1"/>
    <col min="6922" max="7168" width="9" style="3"/>
    <col min="7169" max="7169" width="3.5" style="3" customWidth="1"/>
    <col min="7170" max="7170" width="15.58203125" style="3" customWidth="1"/>
    <col min="7171" max="7171" width="16.5" style="3" customWidth="1"/>
    <col min="7172" max="7172" width="15.58203125" style="3" customWidth="1"/>
    <col min="7173" max="7173" width="9.58203125" style="3" customWidth="1"/>
    <col min="7174" max="7176" width="15.58203125" style="3" customWidth="1"/>
    <col min="7177" max="7177" width="3.5" style="3" customWidth="1"/>
    <col min="7178" max="7424" width="9" style="3"/>
    <col min="7425" max="7425" width="3.5" style="3" customWidth="1"/>
    <col min="7426" max="7426" width="15.58203125" style="3" customWidth="1"/>
    <col min="7427" max="7427" width="16.5" style="3" customWidth="1"/>
    <col min="7428" max="7428" width="15.58203125" style="3" customWidth="1"/>
    <col min="7429" max="7429" width="9.58203125" style="3" customWidth="1"/>
    <col min="7430" max="7432" width="15.58203125" style="3" customWidth="1"/>
    <col min="7433" max="7433" width="3.5" style="3" customWidth="1"/>
    <col min="7434" max="7680" width="9" style="3"/>
    <col min="7681" max="7681" width="3.5" style="3" customWidth="1"/>
    <col min="7682" max="7682" width="15.58203125" style="3" customWidth="1"/>
    <col min="7683" max="7683" width="16.5" style="3" customWidth="1"/>
    <col min="7684" max="7684" width="15.58203125" style="3" customWidth="1"/>
    <col min="7685" max="7685" width="9.58203125" style="3" customWidth="1"/>
    <col min="7686" max="7688" width="15.58203125" style="3" customWidth="1"/>
    <col min="7689" max="7689" width="3.5" style="3" customWidth="1"/>
    <col min="7690" max="7936" width="9" style="3"/>
    <col min="7937" max="7937" width="3.5" style="3" customWidth="1"/>
    <col min="7938" max="7938" width="15.58203125" style="3" customWidth="1"/>
    <col min="7939" max="7939" width="16.5" style="3" customWidth="1"/>
    <col min="7940" max="7940" width="15.58203125" style="3" customWidth="1"/>
    <col min="7941" max="7941" width="9.58203125" style="3" customWidth="1"/>
    <col min="7942" max="7944" width="15.58203125" style="3" customWidth="1"/>
    <col min="7945" max="7945" width="3.5" style="3" customWidth="1"/>
    <col min="7946" max="8192" width="9" style="3"/>
    <col min="8193" max="8193" width="3.5" style="3" customWidth="1"/>
    <col min="8194" max="8194" width="15.58203125" style="3" customWidth="1"/>
    <col min="8195" max="8195" width="16.5" style="3" customWidth="1"/>
    <col min="8196" max="8196" width="15.58203125" style="3" customWidth="1"/>
    <col min="8197" max="8197" width="9.58203125" style="3" customWidth="1"/>
    <col min="8198" max="8200" width="15.58203125" style="3" customWidth="1"/>
    <col min="8201" max="8201" width="3.5" style="3" customWidth="1"/>
    <col min="8202" max="8448" width="9" style="3"/>
    <col min="8449" max="8449" width="3.5" style="3" customWidth="1"/>
    <col min="8450" max="8450" width="15.58203125" style="3" customWidth="1"/>
    <col min="8451" max="8451" width="16.5" style="3" customWidth="1"/>
    <col min="8452" max="8452" width="15.58203125" style="3" customWidth="1"/>
    <col min="8453" max="8453" width="9.58203125" style="3" customWidth="1"/>
    <col min="8454" max="8456" width="15.58203125" style="3" customWidth="1"/>
    <col min="8457" max="8457" width="3.5" style="3" customWidth="1"/>
    <col min="8458" max="8704" width="9" style="3"/>
    <col min="8705" max="8705" width="3.5" style="3" customWidth="1"/>
    <col min="8706" max="8706" width="15.58203125" style="3" customWidth="1"/>
    <col min="8707" max="8707" width="16.5" style="3" customWidth="1"/>
    <col min="8708" max="8708" width="15.58203125" style="3" customWidth="1"/>
    <col min="8709" max="8709" width="9.58203125" style="3" customWidth="1"/>
    <col min="8710" max="8712" width="15.58203125" style="3" customWidth="1"/>
    <col min="8713" max="8713" width="3.5" style="3" customWidth="1"/>
    <col min="8714" max="8960" width="9" style="3"/>
    <col min="8961" max="8961" width="3.5" style="3" customWidth="1"/>
    <col min="8962" max="8962" width="15.58203125" style="3" customWidth="1"/>
    <col min="8963" max="8963" width="16.5" style="3" customWidth="1"/>
    <col min="8964" max="8964" width="15.58203125" style="3" customWidth="1"/>
    <col min="8965" max="8965" width="9.58203125" style="3" customWidth="1"/>
    <col min="8966" max="8968" width="15.58203125" style="3" customWidth="1"/>
    <col min="8969" max="8969" width="3.5" style="3" customWidth="1"/>
    <col min="8970" max="9216" width="9" style="3"/>
    <col min="9217" max="9217" width="3.5" style="3" customWidth="1"/>
    <col min="9218" max="9218" width="15.58203125" style="3" customWidth="1"/>
    <col min="9219" max="9219" width="16.5" style="3" customWidth="1"/>
    <col min="9220" max="9220" width="15.58203125" style="3" customWidth="1"/>
    <col min="9221" max="9221" width="9.58203125" style="3" customWidth="1"/>
    <col min="9222" max="9224" width="15.58203125" style="3" customWidth="1"/>
    <col min="9225" max="9225" width="3.5" style="3" customWidth="1"/>
    <col min="9226" max="9472" width="9" style="3"/>
    <col min="9473" max="9473" width="3.5" style="3" customWidth="1"/>
    <col min="9474" max="9474" width="15.58203125" style="3" customWidth="1"/>
    <col min="9475" max="9475" width="16.5" style="3" customWidth="1"/>
    <col min="9476" max="9476" width="15.58203125" style="3" customWidth="1"/>
    <col min="9477" max="9477" width="9.58203125" style="3" customWidth="1"/>
    <col min="9478" max="9480" width="15.58203125" style="3" customWidth="1"/>
    <col min="9481" max="9481" width="3.5" style="3" customWidth="1"/>
    <col min="9482" max="9728" width="9" style="3"/>
    <col min="9729" max="9729" width="3.5" style="3" customWidth="1"/>
    <col min="9730" max="9730" width="15.58203125" style="3" customWidth="1"/>
    <col min="9731" max="9731" width="16.5" style="3" customWidth="1"/>
    <col min="9732" max="9732" width="15.58203125" style="3" customWidth="1"/>
    <col min="9733" max="9733" width="9.58203125" style="3" customWidth="1"/>
    <col min="9734" max="9736" width="15.58203125" style="3" customWidth="1"/>
    <col min="9737" max="9737" width="3.5" style="3" customWidth="1"/>
    <col min="9738" max="9984" width="9" style="3"/>
    <col min="9985" max="9985" width="3.5" style="3" customWidth="1"/>
    <col min="9986" max="9986" width="15.58203125" style="3" customWidth="1"/>
    <col min="9987" max="9987" width="16.5" style="3" customWidth="1"/>
    <col min="9988" max="9988" width="15.58203125" style="3" customWidth="1"/>
    <col min="9989" max="9989" width="9.58203125" style="3" customWidth="1"/>
    <col min="9990" max="9992" width="15.58203125" style="3" customWidth="1"/>
    <col min="9993" max="9993" width="3.5" style="3" customWidth="1"/>
    <col min="9994" max="10240" width="9" style="3"/>
    <col min="10241" max="10241" width="3.5" style="3" customWidth="1"/>
    <col min="10242" max="10242" width="15.58203125" style="3" customWidth="1"/>
    <col min="10243" max="10243" width="16.5" style="3" customWidth="1"/>
    <col min="10244" max="10244" width="15.58203125" style="3" customWidth="1"/>
    <col min="10245" max="10245" width="9.58203125" style="3" customWidth="1"/>
    <col min="10246" max="10248" width="15.58203125" style="3" customWidth="1"/>
    <col min="10249" max="10249" width="3.5" style="3" customWidth="1"/>
    <col min="10250" max="10496" width="9" style="3"/>
    <col min="10497" max="10497" width="3.5" style="3" customWidth="1"/>
    <col min="10498" max="10498" width="15.58203125" style="3" customWidth="1"/>
    <col min="10499" max="10499" width="16.5" style="3" customWidth="1"/>
    <col min="10500" max="10500" width="15.58203125" style="3" customWidth="1"/>
    <col min="10501" max="10501" width="9.58203125" style="3" customWidth="1"/>
    <col min="10502" max="10504" width="15.58203125" style="3" customWidth="1"/>
    <col min="10505" max="10505" width="3.5" style="3" customWidth="1"/>
    <col min="10506" max="10752" width="9" style="3"/>
    <col min="10753" max="10753" width="3.5" style="3" customWidth="1"/>
    <col min="10754" max="10754" width="15.58203125" style="3" customWidth="1"/>
    <col min="10755" max="10755" width="16.5" style="3" customWidth="1"/>
    <col min="10756" max="10756" width="15.58203125" style="3" customWidth="1"/>
    <col min="10757" max="10757" width="9.58203125" style="3" customWidth="1"/>
    <col min="10758" max="10760" width="15.58203125" style="3" customWidth="1"/>
    <col min="10761" max="10761" width="3.5" style="3" customWidth="1"/>
    <col min="10762" max="11008" width="9" style="3"/>
    <col min="11009" max="11009" width="3.5" style="3" customWidth="1"/>
    <col min="11010" max="11010" width="15.58203125" style="3" customWidth="1"/>
    <col min="11011" max="11011" width="16.5" style="3" customWidth="1"/>
    <col min="11012" max="11012" width="15.58203125" style="3" customWidth="1"/>
    <col min="11013" max="11013" width="9.58203125" style="3" customWidth="1"/>
    <col min="11014" max="11016" width="15.58203125" style="3" customWidth="1"/>
    <col min="11017" max="11017" width="3.5" style="3" customWidth="1"/>
    <col min="11018" max="11264" width="9" style="3"/>
    <col min="11265" max="11265" width="3.5" style="3" customWidth="1"/>
    <col min="11266" max="11266" width="15.58203125" style="3" customWidth="1"/>
    <col min="11267" max="11267" width="16.5" style="3" customWidth="1"/>
    <col min="11268" max="11268" width="15.58203125" style="3" customWidth="1"/>
    <col min="11269" max="11269" width="9.58203125" style="3" customWidth="1"/>
    <col min="11270" max="11272" width="15.58203125" style="3" customWidth="1"/>
    <col min="11273" max="11273" width="3.5" style="3" customWidth="1"/>
    <col min="11274" max="11520" width="9" style="3"/>
    <col min="11521" max="11521" width="3.5" style="3" customWidth="1"/>
    <col min="11522" max="11522" width="15.58203125" style="3" customWidth="1"/>
    <col min="11523" max="11523" width="16.5" style="3" customWidth="1"/>
    <col min="11524" max="11524" width="15.58203125" style="3" customWidth="1"/>
    <col min="11525" max="11525" width="9.58203125" style="3" customWidth="1"/>
    <col min="11526" max="11528" width="15.58203125" style="3" customWidth="1"/>
    <col min="11529" max="11529" width="3.5" style="3" customWidth="1"/>
    <col min="11530" max="11776" width="9" style="3"/>
    <col min="11777" max="11777" width="3.5" style="3" customWidth="1"/>
    <col min="11778" max="11778" width="15.58203125" style="3" customWidth="1"/>
    <col min="11779" max="11779" width="16.5" style="3" customWidth="1"/>
    <col min="11780" max="11780" width="15.58203125" style="3" customWidth="1"/>
    <col min="11781" max="11781" width="9.58203125" style="3" customWidth="1"/>
    <col min="11782" max="11784" width="15.58203125" style="3" customWidth="1"/>
    <col min="11785" max="11785" width="3.5" style="3" customWidth="1"/>
    <col min="11786" max="12032" width="9" style="3"/>
    <col min="12033" max="12033" width="3.5" style="3" customWidth="1"/>
    <col min="12034" max="12034" width="15.58203125" style="3" customWidth="1"/>
    <col min="12035" max="12035" width="16.5" style="3" customWidth="1"/>
    <col min="12036" max="12036" width="15.58203125" style="3" customWidth="1"/>
    <col min="12037" max="12037" width="9.58203125" style="3" customWidth="1"/>
    <col min="12038" max="12040" width="15.58203125" style="3" customWidth="1"/>
    <col min="12041" max="12041" width="3.5" style="3" customWidth="1"/>
    <col min="12042" max="12288" width="9" style="3"/>
    <col min="12289" max="12289" width="3.5" style="3" customWidth="1"/>
    <col min="12290" max="12290" width="15.58203125" style="3" customWidth="1"/>
    <col min="12291" max="12291" width="16.5" style="3" customWidth="1"/>
    <col min="12292" max="12292" width="15.58203125" style="3" customWidth="1"/>
    <col min="12293" max="12293" width="9.58203125" style="3" customWidth="1"/>
    <col min="12294" max="12296" width="15.58203125" style="3" customWidth="1"/>
    <col min="12297" max="12297" width="3.5" style="3" customWidth="1"/>
    <col min="12298" max="12544" width="9" style="3"/>
    <col min="12545" max="12545" width="3.5" style="3" customWidth="1"/>
    <col min="12546" max="12546" width="15.58203125" style="3" customWidth="1"/>
    <col min="12547" max="12547" width="16.5" style="3" customWidth="1"/>
    <col min="12548" max="12548" width="15.58203125" style="3" customWidth="1"/>
    <col min="12549" max="12549" width="9.58203125" style="3" customWidth="1"/>
    <col min="12550" max="12552" width="15.58203125" style="3" customWidth="1"/>
    <col min="12553" max="12553" width="3.5" style="3" customWidth="1"/>
    <col min="12554" max="12800" width="9" style="3"/>
    <col min="12801" max="12801" width="3.5" style="3" customWidth="1"/>
    <col min="12802" max="12802" width="15.58203125" style="3" customWidth="1"/>
    <col min="12803" max="12803" width="16.5" style="3" customWidth="1"/>
    <col min="12804" max="12804" width="15.58203125" style="3" customWidth="1"/>
    <col min="12805" max="12805" width="9.58203125" style="3" customWidth="1"/>
    <col min="12806" max="12808" width="15.58203125" style="3" customWidth="1"/>
    <col min="12809" max="12809" width="3.5" style="3" customWidth="1"/>
    <col min="12810" max="13056" width="9" style="3"/>
    <col min="13057" max="13057" width="3.5" style="3" customWidth="1"/>
    <col min="13058" max="13058" width="15.58203125" style="3" customWidth="1"/>
    <col min="13059" max="13059" width="16.5" style="3" customWidth="1"/>
    <col min="13060" max="13060" width="15.58203125" style="3" customWidth="1"/>
    <col min="13061" max="13061" width="9.58203125" style="3" customWidth="1"/>
    <col min="13062" max="13064" width="15.58203125" style="3" customWidth="1"/>
    <col min="13065" max="13065" width="3.5" style="3" customWidth="1"/>
    <col min="13066" max="13312" width="9" style="3"/>
    <col min="13313" max="13313" width="3.5" style="3" customWidth="1"/>
    <col min="13314" max="13314" width="15.58203125" style="3" customWidth="1"/>
    <col min="13315" max="13315" width="16.5" style="3" customWidth="1"/>
    <col min="13316" max="13316" width="15.58203125" style="3" customWidth="1"/>
    <col min="13317" max="13317" width="9.58203125" style="3" customWidth="1"/>
    <col min="13318" max="13320" width="15.58203125" style="3" customWidth="1"/>
    <col min="13321" max="13321" width="3.5" style="3" customWidth="1"/>
    <col min="13322" max="13568" width="9" style="3"/>
    <col min="13569" max="13569" width="3.5" style="3" customWidth="1"/>
    <col min="13570" max="13570" width="15.58203125" style="3" customWidth="1"/>
    <col min="13571" max="13571" width="16.5" style="3" customWidth="1"/>
    <col min="13572" max="13572" width="15.58203125" style="3" customWidth="1"/>
    <col min="13573" max="13573" width="9.58203125" style="3" customWidth="1"/>
    <col min="13574" max="13576" width="15.58203125" style="3" customWidth="1"/>
    <col min="13577" max="13577" width="3.5" style="3" customWidth="1"/>
    <col min="13578" max="13824" width="9" style="3"/>
    <col min="13825" max="13825" width="3.5" style="3" customWidth="1"/>
    <col min="13826" max="13826" width="15.58203125" style="3" customWidth="1"/>
    <col min="13827" max="13827" width="16.5" style="3" customWidth="1"/>
    <col min="13828" max="13828" width="15.58203125" style="3" customWidth="1"/>
    <col min="13829" max="13829" width="9.58203125" style="3" customWidth="1"/>
    <col min="13830" max="13832" width="15.58203125" style="3" customWidth="1"/>
    <col min="13833" max="13833" width="3.5" style="3" customWidth="1"/>
    <col min="13834" max="14080" width="9" style="3"/>
    <col min="14081" max="14081" width="3.5" style="3" customWidth="1"/>
    <col min="14082" max="14082" width="15.58203125" style="3" customWidth="1"/>
    <col min="14083" max="14083" width="16.5" style="3" customWidth="1"/>
    <col min="14084" max="14084" width="15.58203125" style="3" customWidth="1"/>
    <col min="14085" max="14085" width="9.58203125" style="3" customWidth="1"/>
    <col min="14086" max="14088" width="15.58203125" style="3" customWidth="1"/>
    <col min="14089" max="14089" width="3.5" style="3" customWidth="1"/>
    <col min="14090" max="14336" width="9" style="3"/>
    <col min="14337" max="14337" width="3.5" style="3" customWidth="1"/>
    <col min="14338" max="14338" width="15.58203125" style="3" customWidth="1"/>
    <col min="14339" max="14339" width="16.5" style="3" customWidth="1"/>
    <col min="14340" max="14340" width="15.58203125" style="3" customWidth="1"/>
    <col min="14341" max="14341" width="9.58203125" style="3" customWidth="1"/>
    <col min="14342" max="14344" width="15.58203125" style="3" customWidth="1"/>
    <col min="14345" max="14345" width="3.5" style="3" customWidth="1"/>
    <col min="14346" max="14592" width="9" style="3"/>
    <col min="14593" max="14593" width="3.5" style="3" customWidth="1"/>
    <col min="14594" max="14594" width="15.58203125" style="3" customWidth="1"/>
    <col min="14595" max="14595" width="16.5" style="3" customWidth="1"/>
    <col min="14596" max="14596" width="15.58203125" style="3" customWidth="1"/>
    <col min="14597" max="14597" width="9.58203125" style="3" customWidth="1"/>
    <col min="14598" max="14600" width="15.58203125" style="3" customWidth="1"/>
    <col min="14601" max="14601" width="3.5" style="3" customWidth="1"/>
    <col min="14602" max="14848" width="9" style="3"/>
    <col min="14849" max="14849" width="3.5" style="3" customWidth="1"/>
    <col min="14850" max="14850" width="15.58203125" style="3" customWidth="1"/>
    <col min="14851" max="14851" width="16.5" style="3" customWidth="1"/>
    <col min="14852" max="14852" width="15.58203125" style="3" customWidth="1"/>
    <col min="14853" max="14853" width="9.58203125" style="3" customWidth="1"/>
    <col min="14854" max="14856" width="15.58203125" style="3" customWidth="1"/>
    <col min="14857" max="14857" width="3.5" style="3" customWidth="1"/>
    <col min="14858" max="15104" width="9" style="3"/>
    <col min="15105" max="15105" width="3.5" style="3" customWidth="1"/>
    <col min="15106" max="15106" width="15.58203125" style="3" customWidth="1"/>
    <col min="15107" max="15107" width="16.5" style="3" customWidth="1"/>
    <col min="15108" max="15108" width="15.58203125" style="3" customWidth="1"/>
    <col min="15109" max="15109" width="9.58203125" style="3" customWidth="1"/>
    <col min="15110" max="15112" width="15.58203125" style="3" customWidth="1"/>
    <col min="15113" max="15113" width="3.5" style="3" customWidth="1"/>
    <col min="15114" max="15360" width="9" style="3"/>
    <col min="15361" max="15361" width="3.5" style="3" customWidth="1"/>
    <col min="15362" max="15362" width="15.58203125" style="3" customWidth="1"/>
    <col min="15363" max="15363" width="16.5" style="3" customWidth="1"/>
    <col min="15364" max="15364" width="15.58203125" style="3" customWidth="1"/>
    <col min="15365" max="15365" width="9.58203125" style="3" customWidth="1"/>
    <col min="15366" max="15368" width="15.58203125" style="3" customWidth="1"/>
    <col min="15369" max="15369" width="3.5" style="3" customWidth="1"/>
    <col min="15370" max="15616" width="9" style="3"/>
    <col min="15617" max="15617" width="3.5" style="3" customWidth="1"/>
    <col min="15618" max="15618" width="15.58203125" style="3" customWidth="1"/>
    <col min="15619" max="15619" width="16.5" style="3" customWidth="1"/>
    <col min="15620" max="15620" width="15.58203125" style="3" customWidth="1"/>
    <col min="15621" max="15621" width="9.58203125" style="3" customWidth="1"/>
    <col min="15622" max="15624" width="15.58203125" style="3" customWidth="1"/>
    <col min="15625" max="15625" width="3.5" style="3" customWidth="1"/>
    <col min="15626" max="15872" width="9" style="3"/>
    <col min="15873" max="15873" width="3.5" style="3" customWidth="1"/>
    <col min="15874" max="15874" width="15.58203125" style="3" customWidth="1"/>
    <col min="15875" max="15875" width="16.5" style="3" customWidth="1"/>
    <col min="15876" max="15876" width="15.58203125" style="3" customWidth="1"/>
    <col min="15877" max="15877" width="9.58203125" style="3" customWidth="1"/>
    <col min="15878" max="15880" width="15.58203125" style="3" customWidth="1"/>
    <col min="15881" max="15881" width="3.5" style="3" customWidth="1"/>
    <col min="15882" max="16128" width="9" style="3"/>
    <col min="16129" max="16129" width="3.5" style="3" customWidth="1"/>
    <col min="16130" max="16130" width="15.58203125" style="3" customWidth="1"/>
    <col min="16131" max="16131" width="16.5" style="3" customWidth="1"/>
    <col min="16132" max="16132" width="15.58203125" style="3" customWidth="1"/>
    <col min="16133" max="16133" width="9.58203125" style="3" customWidth="1"/>
    <col min="16134" max="16136" width="15.58203125" style="3" customWidth="1"/>
    <col min="16137" max="16137" width="3.5" style="3" customWidth="1"/>
    <col min="16138" max="16384" width="9" style="3"/>
  </cols>
  <sheetData>
    <row r="1" spans="1:7" ht="18" customHeight="1">
      <c r="A1" s="1">
        <v>0</v>
      </c>
      <c r="B1" s="2" t="str">
        <f>IF(A1="","←新規=0,追加=1","")</f>
        <v/>
      </c>
      <c r="C1" s="51" t="s">
        <v>0</v>
      </c>
      <c r="D1" s="52"/>
      <c r="E1" s="52"/>
      <c r="F1" s="52"/>
      <c r="G1" s="52"/>
    </row>
    <row r="2" spans="1:7" ht="8.25" customHeight="1">
      <c r="A2" s="1"/>
      <c r="B2" s="2"/>
      <c r="C2" s="4"/>
      <c r="G2" s="5"/>
    </row>
    <row r="3" spans="1:7" ht="20.149999999999999" customHeight="1">
      <c r="A3" s="1"/>
      <c r="B3" s="6" t="s">
        <v>1</v>
      </c>
      <c r="C3" s="7"/>
      <c r="G3" s="8"/>
    </row>
    <row r="4" spans="1:7" ht="20.149999999999999" customHeight="1">
      <c r="A4" s="1"/>
      <c r="B4" s="9" t="s">
        <v>2</v>
      </c>
      <c r="C4" s="7"/>
      <c r="G4" s="8"/>
    </row>
    <row r="5" spans="1:7" ht="20.149999999999999" customHeight="1">
      <c r="A5" s="1"/>
      <c r="B5" s="9" t="s">
        <v>3</v>
      </c>
      <c r="C5" s="7"/>
      <c r="G5" s="8"/>
    </row>
    <row r="6" spans="1:7" ht="20.149999999999999" customHeight="1">
      <c r="A6" s="1"/>
      <c r="B6" s="9" t="s">
        <v>4</v>
      </c>
      <c r="C6" s="7"/>
      <c r="G6" s="8"/>
    </row>
    <row r="7" spans="1:7" ht="20.149999999999999" customHeight="1">
      <c r="A7" s="1"/>
      <c r="B7" s="9" t="s">
        <v>5</v>
      </c>
      <c r="C7" s="7"/>
      <c r="G7" s="8"/>
    </row>
    <row r="8" spans="1:7" ht="20.149999999999999" customHeight="1">
      <c r="A8" s="1"/>
      <c r="B8" s="10" t="s">
        <v>6</v>
      </c>
      <c r="C8" s="11"/>
      <c r="G8" s="5"/>
    </row>
    <row r="9" spans="1:7" ht="19.5" customHeight="1">
      <c r="A9" s="1"/>
      <c r="B9" s="10" t="s">
        <v>7</v>
      </c>
      <c r="C9" s="4"/>
      <c r="G9" s="5"/>
    </row>
    <row r="10" spans="1:7" ht="8.25" customHeight="1">
      <c r="A10" s="1"/>
      <c r="B10" s="10"/>
      <c r="C10" s="4"/>
      <c r="G10" s="5"/>
    </row>
    <row r="11" spans="1:7" ht="20.149999999999999" customHeight="1">
      <c r="A11" s="1"/>
      <c r="B11" s="6" t="s">
        <v>8</v>
      </c>
      <c r="C11" s="7"/>
      <c r="G11" s="8"/>
    </row>
    <row r="12" spans="1:7" ht="20.149999999999999" customHeight="1">
      <c r="A12" s="1"/>
      <c r="B12" s="6" t="s">
        <v>9</v>
      </c>
      <c r="C12" s="7"/>
      <c r="G12" s="8"/>
    </row>
    <row r="13" spans="1:7" ht="20.149999999999999" customHeight="1">
      <c r="A13" s="1"/>
      <c r="B13" s="12"/>
      <c r="C13" s="4"/>
      <c r="G13" s="5"/>
    </row>
    <row r="14" spans="1:7" ht="20.149999999999999" customHeight="1">
      <c r="A14" s="1"/>
      <c r="B14" s="13"/>
      <c r="C14" s="11" t="s">
        <v>10</v>
      </c>
      <c r="G14" s="5"/>
    </row>
    <row r="15" spans="1:7" ht="20.149999999999999" customHeight="1">
      <c r="A15" s="1"/>
      <c r="B15" s="14"/>
      <c r="C15" s="4"/>
      <c r="G15" s="5"/>
    </row>
    <row r="16" spans="1:7" ht="20.149999999999999" customHeight="1">
      <c r="B16" s="15" t="s">
        <v>11</v>
      </c>
    </row>
    <row r="17" spans="2:8" ht="20.149999999999999" customHeight="1">
      <c r="B17" s="16" t="s">
        <v>12</v>
      </c>
      <c r="C17" s="17"/>
      <c r="D17" s="17"/>
      <c r="E17" s="17"/>
      <c r="F17" s="17"/>
      <c r="G17" s="18"/>
      <c r="H17" s="19"/>
    </row>
    <row r="18" spans="2:8" ht="20.149999999999999" customHeight="1">
      <c r="B18" s="20" t="s">
        <v>13</v>
      </c>
      <c r="H18" s="21"/>
    </row>
    <row r="19" spans="2:8" ht="20.149999999999999" customHeight="1" thickBot="1">
      <c r="B19" s="22"/>
      <c r="C19" s="23" t="s">
        <v>14</v>
      </c>
      <c r="D19" s="3" t="s">
        <v>15</v>
      </c>
      <c r="H19" s="21"/>
    </row>
    <row r="20" spans="2:8" ht="20.149999999999999" customHeight="1" thickTop="1" thickBot="1">
      <c r="B20" s="24" t="s">
        <v>16</v>
      </c>
      <c r="C20" s="25"/>
      <c r="D20" s="15" t="s">
        <v>35</v>
      </c>
      <c r="F20" s="26"/>
      <c r="G20" s="27">
        <f>IF(C20&lt;430000,0,ROUNDDOWN((C20-430000)*0.072,0))</f>
        <v>0</v>
      </c>
      <c r="H20" s="28" t="s">
        <v>17</v>
      </c>
    </row>
    <row r="21" spans="2:8" ht="20.149999999999999" customHeight="1" thickTop="1" thickBot="1">
      <c r="B21" s="29"/>
      <c r="D21" s="23" t="s">
        <v>18</v>
      </c>
      <c r="F21" s="15"/>
      <c r="H21" s="28"/>
    </row>
    <row r="22" spans="2:8" ht="20.149999999999999" customHeight="1" thickTop="1" thickBot="1">
      <c r="B22" s="30" t="s">
        <v>19</v>
      </c>
      <c r="C22" s="15" t="s">
        <v>36</v>
      </c>
      <c r="D22" s="31"/>
      <c r="E22" s="15" t="s">
        <v>20</v>
      </c>
      <c r="F22" s="26" t="s">
        <v>21</v>
      </c>
      <c r="G22" s="27">
        <f>30000*D22</f>
        <v>0</v>
      </c>
      <c r="H22" s="28" t="s">
        <v>17</v>
      </c>
    </row>
    <row r="23" spans="2:8" ht="20.149999999999999" customHeight="1" thickTop="1" thickBot="1">
      <c r="B23" s="32"/>
      <c r="D23" s="15"/>
      <c r="F23" s="15"/>
      <c r="G23" s="33"/>
      <c r="H23" s="28"/>
    </row>
    <row r="24" spans="2:8" ht="20.149999999999999" customHeight="1" thickTop="1" thickBot="1">
      <c r="B24" s="30" t="s">
        <v>22</v>
      </c>
      <c r="C24" s="15" t="s">
        <v>37</v>
      </c>
      <c r="E24" s="3" t="s">
        <v>23</v>
      </c>
      <c r="F24" s="26" t="s">
        <v>21</v>
      </c>
      <c r="G24" s="27">
        <f>IF(AND(A1=0,D22&gt;=1),20000,0)</f>
        <v>0</v>
      </c>
      <c r="H24" s="28" t="s">
        <v>17</v>
      </c>
    </row>
    <row r="25" spans="2:8" ht="20.149999999999999" customHeight="1" thickTop="1" thickBot="1">
      <c r="B25" s="34"/>
      <c r="G25" s="35" t="s">
        <v>24</v>
      </c>
      <c r="H25" s="28"/>
    </row>
    <row r="26" spans="2:8" ht="20.149999999999999" customHeight="1" thickBot="1">
      <c r="B26" s="34"/>
      <c r="E26" s="53" t="s">
        <v>25</v>
      </c>
      <c r="F26" s="54"/>
      <c r="G26" s="36">
        <f>IF((G20+G22+G24)&gt;=660000,660000,ROUNDDOWN((G20+G22+G24),-2))</f>
        <v>0</v>
      </c>
      <c r="H26" s="28" t="s">
        <v>17</v>
      </c>
    </row>
    <row r="27" spans="2:8" ht="20.149999999999999" customHeight="1">
      <c r="B27" s="37"/>
      <c r="C27" s="38"/>
      <c r="D27" s="38"/>
      <c r="E27" s="38"/>
      <c r="F27" s="38" t="s">
        <v>38</v>
      </c>
      <c r="G27" s="39"/>
      <c r="H27" s="40"/>
    </row>
    <row r="28" spans="2:8" ht="20.149999999999999" customHeight="1">
      <c r="B28" s="41"/>
      <c r="C28" s="41"/>
      <c r="D28" s="41"/>
      <c r="E28" s="41"/>
      <c r="F28" s="41"/>
      <c r="G28" s="41"/>
      <c r="H28" s="41"/>
    </row>
    <row r="29" spans="2:8" ht="20.149999999999999" customHeight="1">
      <c r="B29" s="16" t="s">
        <v>26</v>
      </c>
      <c r="C29" s="17"/>
      <c r="D29" s="17"/>
      <c r="E29" s="17"/>
      <c r="F29" s="17"/>
      <c r="G29" s="18"/>
      <c r="H29" s="19"/>
    </row>
    <row r="30" spans="2:8" ht="20.149999999999999" customHeight="1">
      <c r="B30" s="20" t="s">
        <v>13</v>
      </c>
      <c r="H30" s="21"/>
    </row>
    <row r="31" spans="2:8" ht="20.149999999999999" customHeight="1" thickBot="1">
      <c r="B31" s="22"/>
      <c r="C31" s="23" t="s">
        <v>14</v>
      </c>
      <c r="D31" s="3" t="s">
        <v>15</v>
      </c>
      <c r="H31" s="21"/>
    </row>
    <row r="32" spans="2:8" ht="20.149999999999999" customHeight="1" thickTop="1" thickBot="1">
      <c r="B32" s="24" t="s">
        <v>16</v>
      </c>
      <c r="C32" s="42">
        <f>C20</f>
        <v>0</v>
      </c>
      <c r="D32" s="15" t="s">
        <v>39</v>
      </c>
      <c r="F32" s="15"/>
      <c r="G32" s="27">
        <f>IF(C32&lt;430000,0,ROUNDDOWN((C32-430000)*0.029,0))</f>
        <v>0</v>
      </c>
      <c r="H32" s="28" t="s">
        <v>17</v>
      </c>
    </row>
    <row r="33" spans="1:8" ht="20.149999999999999" customHeight="1" thickTop="1" thickBot="1">
      <c r="B33" s="29"/>
      <c r="D33" s="23" t="s">
        <v>18</v>
      </c>
      <c r="F33" s="15"/>
      <c r="H33" s="28"/>
    </row>
    <row r="34" spans="1:8" ht="20.149999999999999" customHeight="1" thickTop="1" thickBot="1">
      <c r="B34" s="30" t="s">
        <v>19</v>
      </c>
      <c r="C34" s="15" t="s">
        <v>40</v>
      </c>
      <c r="D34" s="42">
        <f>D22</f>
        <v>0</v>
      </c>
      <c r="E34" s="15" t="s">
        <v>20</v>
      </c>
      <c r="F34" s="26" t="s">
        <v>21</v>
      </c>
      <c r="G34" s="27">
        <f>12000*D34</f>
        <v>0</v>
      </c>
      <c r="H34" s="28" t="s">
        <v>17</v>
      </c>
    </row>
    <row r="35" spans="1:8" ht="20.149999999999999" customHeight="1" thickTop="1" thickBot="1">
      <c r="B35" s="32"/>
      <c r="D35" s="15"/>
      <c r="F35" s="15"/>
      <c r="G35" s="33"/>
      <c r="H35" s="28"/>
    </row>
    <row r="36" spans="1:8" ht="20.149999999999999" customHeight="1" thickTop="1" thickBot="1">
      <c r="B36" s="30" t="s">
        <v>22</v>
      </c>
      <c r="C36" s="15" t="s">
        <v>41</v>
      </c>
      <c r="E36" s="3" t="s">
        <v>23</v>
      </c>
      <c r="F36" s="26" t="s">
        <v>21</v>
      </c>
      <c r="G36" s="27">
        <f>IF(AND(A1=0,D34&gt;=1),8000,0)</f>
        <v>0</v>
      </c>
      <c r="H36" s="28" t="s">
        <v>17</v>
      </c>
    </row>
    <row r="37" spans="1:8" ht="20.149999999999999" customHeight="1" thickTop="1" thickBot="1">
      <c r="B37" s="34"/>
      <c r="G37" s="35" t="s">
        <v>24</v>
      </c>
      <c r="H37" s="28"/>
    </row>
    <row r="38" spans="1:8" ht="20.149999999999999" customHeight="1" thickBot="1">
      <c r="B38" s="34"/>
      <c r="E38" s="53" t="s">
        <v>27</v>
      </c>
      <c r="F38" s="55"/>
      <c r="G38" s="36">
        <f>IF((G32+G34+G36)&gt;=260000,260000,ROUNDDOWN((G32+G34+G36),-2))</f>
        <v>0</v>
      </c>
      <c r="H38" s="28" t="s">
        <v>17</v>
      </c>
    </row>
    <row r="39" spans="1:8" ht="20.149999999999999" customHeight="1">
      <c r="B39" s="37"/>
      <c r="C39" s="38"/>
      <c r="D39" s="38"/>
      <c r="E39" s="38"/>
      <c r="F39" s="38" t="s">
        <v>42</v>
      </c>
      <c r="G39" s="39"/>
      <c r="H39" s="40"/>
    </row>
    <row r="40" spans="1:8" ht="20.149999999999999" customHeight="1">
      <c r="B40" s="43"/>
      <c r="C40" s="43"/>
      <c r="D40" s="43"/>
      <c r="E40" s="43"/>
      <c r="F40" s="43"/>
      <c r="G40" s="43"/>
      <c r="H40" s="43"/>
    </row>
    <row r="41" spans="1:8" ht="20.149999999999999" customHeight="1">
      <c r="A41" s="1">
        <v>0</v>
      </c>
      <c r="B41" s="16" t="s">
        <v>28</v>
      </c>
      <c r="C41" s="17"/>
      <c r="D41" s="17"/>
      <c r="E41" s="17"/>
      <c r="F41" s="17"/>
      <c r="G41" s="18"/>
      <c r="H41" s="19"/>
    </row>
    <row r="42" spans="1:8" ht="20.149999999999999" customHeight="1">
      <c r="B42" s="20" t="s">
        <v>13</v>
      </c>
      <c r="H42" s="21"/>
    </row>
    <row r="43" spans="1:8" ht="20.149999999999999" customHeight="1" thickBot="1">
      <c r="B43" s="22"/>
      <c r="C43" s="23" t="s">
        <v>14</v>
      </c>
      <c r="D43" s="3" t="s">
        <v>15</v>
      </c>
      <c r="H43" s="21"/>
    </row>
    <row r="44" spans="1:8" ht="20.149999999999999" customHeight="1" thickTop="1" thickBot="1">
      <c r="B44" s="24" t="s">
        <v>16</v>
      </c>
      <c r="C44" s="25"/>
      <c r="D44" s="15" t="s">
        <v>43</v>
      </c>
      <c r="F44" s="15"/>
      <c r="G44" s="27">
        <f>IF(C44&lt;430000,0,ROUNDDOWN((C44-430000)*0.023,0))</f>
        <v>0</v>
      </c>
      <c r="H44" s="21" t="s">
        <v>17</v>
      </c>
    </row>
    <row r="45" spans="1:8" ht="20.149999999999999" customHeight="1" thickTop="1" thickBot="1">
      <c r="B45" s="29"/>
      <c r="D45" s="23" t="s">
        <v>18</v>
      </c>
      <c r="F45" s="15"/>
      <c r="H45" s="21"/>
    </row>
    <row r="46" spans="1:8" ht="20.149999999999999" customHeight="1" thickTop="1" thickBot="1">
      <c r="B46" s="30" t="s">
        <v>19</v>
      </c>
      <c r="C46" s="15" t="s">
        <v>40</v>
      </c>
      <c r="D46" s="31"/>
      <c r="E46" s="15" t="s">
        <v>20</v>
      </c>
      <c r="F46" s="26" t="s">
        <v>21</v>
      </c>
      <c r="G46" s="27">
        <f>12000*D46</f>
        <v>0</v>
      </c>
      <c r="H46" s="21" t="s">
        <v>17</v>
      </c>
    </row>
    <row r="47" spans="1:8" ht="20.149999999999999" customHeight="1" thickTop="1" thickBot="1">
      <c r="B47" s="32"/>
      <c r="D47" s="15"/>
      <c r="F47" s="15"/>
      <c r="G47" s="33"/>
      <c r="H47" s="21"/>
    </row>
    <row r="48" spans="1:8" ht="20.149999999999999" customHeight="1" thickTop="1" thickBot="1">
      <c r="B48" s="30" t="s">
        <v>22</v>
      </c>
      <c r="C48" s="15" t="s">
        <v>44</v>
      </c>
      <c r="E48" s="3" t="s">
        <v>23</v>
      </c>
      <c r="F48" s="26" t="s">
        <v>21</v>
      </c>
      <c r="G48" s="44">
        <f>IF(AND(A41=0,D46&gt;=1),5500,0)</f>
        <v>0</v>
      </c>
      <c r="H48" s="21" t="s">
        <v>17</v>
      </c>
    </row>
    <row r="49" spans="2:8" ht="20.149999999999999" customHeight="1" thickTop="1" thickBot="1">
      <c r="B49" s="32"/>
      <c r="G49" s="35" t="s">
        <v>24</v>
      </c>
      <c r="H49" s="21"/>
    </row>
    <row r="50" spans="2:8" ht="20.149999999999999" customHeight="1" thickBot="1">
      <c r="B50" s="34"/>
      <c r="E50" s="53" t="s">
        <v>29</v>
      </c>
      <c r="F50" s="54"/>
      <c r="G50" s="36">
        <f>IF((G44+G46+G48)&gt;=170000,170000,ROUNDDOWN((G44+G46+G48),-2))</f>
        <v>0</v>
      </c>
      <c r="H50" s="21" t="s">
        <v>17</v>
      </c>
    </row>
    <row r="51" spans="2:8" ht="20.149999999999999" customHeight="1">
      <c r="B51" s="37"/>
      <c r="C51" s="38"/>
      <c r="D51" s="38"/>
      <c r="E51" s="38"/>
      <c r="F51" s="38" t="s">
        <v>30</v>
      </c>
      <c r="G51" s="39"/>
      <c r="H51" s="40"/>
    </row>
    <row r="52" spans="2:8" ht="20.149999999999999" customHeight="1" thickBot="1"/>
    <row r="53" spans="2:8" ht="20.149999999999999" customHeight="1" thickBot="1">
      <c r="D53" s="15"/>
      <c r="F53" s="45" t="s">
        <v>31</v>
      </c>
      <c r="G53" s="46">
        <f>G26+G38+G50</f>
        <v>0</v>
      </c>
      <c r="H53" s="15" t="s">
        <v>17</v>
      </c>
    </row>
    <row r="54" spans="2:8" ht="9.75" customHeight="1" thickBot="1">
      <c r="H54" s="15"/>
    </row>
    <row r="55" spans="2:8" ht="20.149999999999999" customHeight="1" thickBot="1">
      <c r="D55" s="47" t="s">
        <v>32</v>
      </c>
      <c r="F55" s="48" t="s">
        <v>33</v>
      </c>
      <c r="G55" s="46">
        <f>ROUNDUP(G53/12,-1)</f>
        <v>0</v>
      </c>
      <c r="H55" s="15" t="s">
        <v>17</v>
      </c>
    </row>
    <row r="56" spans="2:8" ht="20.149999999999999" customHeight="1">
      <c r="D56" s="47"/>
      <c r="F56" s="49"/>
      <c r="G56" s="50"/>
      <c r="H56" s="15"/>
    </row>
    <row r="57" spans="2:8" ht="20.149999999999999" customHeight="1">
      <c r="C57" s="56" t="s">
        <v>34</v>
      </c>
      <c r="D57" s="56"/>
      <c r="E57" s="56"/>
      <c r="F57" s="56"/>
      <c r="G57" s="56"/>
      <c r="H57" s="56"/>
    </row>
  </sheetData>
  <sheetProtection selectLockedCells="1"/>
  <mergeCells count="5">
    <mergeCell ref="C1:G1"/>
    <mergeCell ref="E26:F26"/>
    <mergeCell ref="E38:F38"/>
    <mergeCell ref="E50:F50"/>
    <mergeCell ref="C57:H5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試算表</vt:lpstr>
      <vt:lpstr>試算表!Print_Area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国民健康保険税額試算表</dc:title>
  <dc:creator>山元町税務課</dc:creator>
  <cp:lastModifiedBy>山藤 大貴</cp:lastModifiedBy>
  <dcterms:created xsi:type="dcterms:W3CDTF">2015-06-05T18:19:34Z</dcterms:created>
  <dcterms:modified xsi:type="dcterms:W3CDTF">2025-09-25T02:44:21Z</dcterms:modified>
</cp:coreProperties>
</file>