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0312\Desktop\新しいフォルダー (3)\"/>
    </mc:Choice>
  </mc:AlternateContent>
  <xr:revisionPtr revIDLastSave="0" documentId="13_ncr:1_{978A60F3-0355-465B-8242-2B60E07F4AEF}" xr6:coauthVersionLast="47" xr6:coauthVersionMax="47" xr10:uidLastSave="{00000000-0000-0000-0000-000000000000}"/>
  <workbookProtection workbookAlgorithmName="SHA-512" workbookHashValue="nFPYI1ZS9WkRXa1z7hx8/dEJZEiEBG4WfzSs/68FbTzv9DC23j7gfZu1A5XaiepEGlgmb3dXwMe30pGIfBGY+w==" workbookSaltValue="4AEec6cOADEL+O6+u1RcW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I10" i="4"/>
  <c r="B10" i="4"/>
  <c r="BB8"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<sst xmlns="http://schemas.openxmlformats.org/spreadsheetml/2006/main" count="228" uniqueCount="113">
  <si>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</si>
  <si>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</si>
  <si>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</si>
  <si>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</si>
  <si>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</si>
  <si>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</si>
  <si>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</si>
  <si>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</si>
  <si>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</si>
  <si>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</si>
  <si>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</si>
  <si>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</si>
  <si>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</si>
  <si>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</si>
  <si>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</si>
  <si>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</si>
  <si>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</si>
  <si>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</si>
  <si>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</si>
  <si>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</si>
  <si>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</si>
  <si>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</si>
  <si>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</si>
  <si>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</si>
  <si>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</si>
  <si>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</si>
  <si>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</si>
  <si>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</si>
  <si>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</si>
  <si>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</si>
  <si>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</si>
  <si>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</si>
  <si>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</si>
  <si>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</si>
  <si>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</si>
  <si>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</si>
  <si>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</si>
  <si>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</si>
  <si>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</si>
  <si>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</si>
  <si>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</si>
  <si>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</si>
  <si>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</si>
  <si>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</si>
  <si>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</si>
  <si>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</si>
  <si>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</si>
  <si>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</si>
  <si>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</si>
  <si>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</si>
  <si>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</si>
  <si>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</si>
  <si>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</si>
  <si>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</si>
  <si>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</si>
  <si>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</si>
  <si>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</si>
  <si>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</si>
  <si>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</si>
  <si>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</si>
  <si>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</si>
  <si>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</si>
  <si>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</si>
  <si>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</si>
  <si>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</si>
  <si>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</si>
  <si>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</si>
  <si>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</si>
  <si>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</si>
  <si>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</si>
  <si>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</si>
  <si>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</si>
  <si>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</si>
  <si>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</si>
  <si>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</si>
  <si>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</si>
  <si>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</si>
  <si>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</si>
  <si>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</si>
  <si>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</si>
  <si>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</si>
  <si>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</si>
  <si>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</si>
  <si>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</si>
  <si>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</si>
  <si>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</si>
  <si>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</si>
  <si>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</si>
  <si>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</si>
  <si>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</si>
  <si>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</si>
  <si>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</si>
  <si>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</si>
  <si>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</si>
  <si>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</si>
  <si>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</si>
  <si>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</si>
  <si>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</si>
  <si>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</si>
  <si>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</si>
  <si>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</si>
  <si>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</si>
  <si>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</si>
  <si>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</si>
  <si>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</si>
  <si>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</si>
  <si>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</si>
  <si>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</si>
  <si>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</si>
  <si>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</si>
  <si>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経営の安全性については、継続的に黒字経営となっており、健全な財務状況を維持している。しかしながら、給水人口の減少や更新等に係る費用の増加等により経営環境が厳しさを増す見込みである。
　持続可能な経営を行うため、更なるコスト削減を図るとともに、効果的で効率的な経営に努めていく。</t>
    <phoneticPr fontId="4"/>
  </si>
  <si>
    <t xml:space="preserve">　決算状況調査に誤りがあったため、正しい数値は以下のとおりである。
　②管路経年化率（％）
　令和6年度　当該値　4.75　
　有形固定資産減価償却率は、増加傾向にあり配水管等の老朽化が進んでいる。
　管路経年化率及び管路更新率は平均値を下回っている。今後も経営状況に見合う事業を計画的かつ効率的に取り組んでいく。
 </t>
    <rPh sb="47" eb="49">
      <t>レイワ</t>
    </rPh>
    <rPh sb="50" eb="52">
      <t>ネンド</t>
    </rPh>
    <rPh sb="85" eb="88">
      <t>ハイスイカン</t>
    </rPh>
    <rPh sb="138" eb="140">
      <t>ジギョウ</t>
    </rPh>
    <phoneticPr fontId="4"/>
  </si>
  <si>
    <t>　経常収支比率は、毎年100%（基準値）を超え、累積欠損金比率は発生していないため、本事業の経営状況は良好である。
　流動比率は、100％を超えているが、平均値を大幅に下回っているため、事業計画を見直しつつ、今後の事業の財源となる企業債借入については十分な精査が必要になる。
　料金回収率は、100%を上回っている。人口減少等により給水収益等の増加は見込めないため、引き続き、漏水調査等の有収率向上によるコスト削減に取り組み、現料金体系を崩さず運営を行っていく。
　給水原価は、平均値を上回っている。これは、集落が町内に広く点在し、配水管の使用効率が非常に悪く、維持管理に係る費用が多額であることが要因の一つである。更に、大口需要者が少ないことから水道料金は全国的に見ても高料金である。そのため需要に見合う運営を継続していく。
　施設利用率は、平均値を上回り、有収率については、漏水調査の成果により今年度上昇したことから、更なる向上のため漏水調査を継続的に実施していく。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</si>
</sst>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0.05</c:v>
                </c:pt>
                <c:pt idx="2">
                  <c:v>0.31</c:v>
                </c:pt>
                <c:pt idx="3">
                  <c:v>0.28999999999999998</c:v>
                </c:pt>
                <c:pt idx="4">
                  <c:v>0.12</c:v>
                </c:pt>
              </c:numCache>
            </c:numRef>
          </c:val>
          <c:extLst>
            <c:ext xmlns:c16="http://schemas.microsoft.com/office/drawing/2014/chart" uri="{C3380CC4-5D6E-409C-BE32-E72D297353CC}">
              <c16:uniqueId val="{00000000-836A-4626-92A2-A4F4A064ED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836A-4626-92A2-A4F4A064ED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69.03</c:v>
                </c:pt>
                <c:pt idx="1">
                  <c:v>64.12</c:v>
                </c:pt>
                <c:pt idx="2">
                  <c:v>62.12</c:v>
                </c:pt>
                <c:pt idx="3">
                  <c:v>61.32</c:v>
                </c:pt>
                <c:pt idx="4">
                  <c:v>59.21</c:v>
                </c:pt>
              </c:numCache>
            </c:numRef>
          </c:val>
          <c:extLst>
            <c:ext xmlns:c16="http://schemas.microsoft.com/office/drawing/2014/chart" uri="{C3380CC4-5D6E-409C-BE32-E72D297353CC}">
              <c16:uniqueId val="{00000000-AD70-4FA4-9143-EF758F12D2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AD70-4FA4-9143-EF758F12D2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72.2</c:v>
                </c:pt>
                <c:pt idx="1">
                  <c:v>76.16</c:v>
                </c:pt>
                <c:pt idx="2">
                  <c:v>77.02</c:v>
                </c:pt>
                <c:pt idx="3">
                  <c:v>76.13</c:v>
                </c:pt>
                <c:pt idx="4">
                  <c:v>77.16</c:v>
                </c:pt>
              </c:numCache>
            </c:numRef>
          </c:val>
          <c:extLst>
            <c:ext xmlns:c16="http://schemas.microsoft.com/office/drawing/2014/chart" uri="{C3380CC4-5D6E-409C-BE32-E72D297353CC}">
              <c16:uniqueId val="{00000000-7552-477E-AE51-37EDBA4D3D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7552-477E-AE51-37EDBA4D3D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123.44</c:v>
                </c:pt>
                <c:pt idx="1">
                  <c:v>113.62</c:v>
                </c:pt>
                <c:pt idx="2">
                  <c:v>108.54</c:v>
                </c:pt>
                <c:pt idx="3">
                  <c:v>108.2</c:v>
                </c:pt>
                <c:pt idx="4">
                  <c:v>104.49</c:v>
                </c:pt>
              </c:numCache>
            </c:numRef>
          </c:val>
          <c:extLst>
            <c:ext xmlns:c16="http://schemas.microsoft.com/office/drawing/2014/chart" uri="{C3380CC4-5D6E-409C-BE32-E72D297353CC}">
              <c16:uniqueId val="{00000000-CE49-45C9-896E-7B740E46A5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E49-45C9-896E-7B740E46A5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55.06</c:v>
                </c:pt>
                <c:pt idx="1">
                  <c:v>55.95</c:v>
                </c:pt>
                <c:pt idx="2">
                  <c:v>57.12</c:v>
                </c:pt>
                <c:pt idx="3">
                  <c:v>58.57</c:v>
                </c:pt>
                <c:pt idx="4">
                  <c:v>59.9</c:v>
                </c:pt>
              </c:numCache>
            </c:numRef>
          </c:val>
          <c:extLst>
            <c:ext xmlns:c16="http://schemas.microsoft.com/office/drawing/2014/chart" uri="{C3380CC4-5D6E-409C-BE32-E72D297353CC}">
              <c16:uniqueId val="{00000000-D863-4B8C-AB3A-92ABBED360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D863-4B8C-AB3A-92ABBED360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4.3099999999999996</c:v>
                </c:pt>
                <c:pt idx="1">
                  <c:v>4.28</c:v>
                </c:pt>
                <c:pt idx="2">
                  <c:v>4.2699999999999996</c:v>
                </c:pt>
                <c:pt idx="3">
                  <c:v>4.25</c:v>
                </c:pt>
                <c:pt idx="4" formatCode="#,##0.00;&quot;△&quot;#,##0.00">
                  <c:v>0</c:v>
                </c:pt>
              </c:numCache>
            </c:numRef>
          </c:val>
          <c:extLst>
            <c:ext xmlns:c16="http://schemas.microsoft.com/office/drawing/2014/chart" uri="{C3380CC4-5D6E-409C-BE32-E72D297353CC}">
              <c16:uniqueId val="{00000000-03BF-4DC7-B705-CEDB12CCDA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3BF-4DC7-B705-CEDB12CCDA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B9-45D6-AC7A-38F29EF0F9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14B9-45D6-AC7A-38F29EF0F9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197.52</c:v>
                </c:pt>
                <c:pt idx="1">
                  <c:v>215.89</c:v>
                </c:pt>
                <c:pt idx="2">
                  <c:v>197</c:v>
                </c:pt>
                <c:pt idx="3">
                  <c:v>236.44</c:v>
                </c:pt>
                <c:pt idx="4">
                  <c:v>213.91</c:v>
                </c:pt>
              </c:numCache>
            </c:numRef>
          </c:val>
          <c:extLst>
            <c:ext xmlns:c16="http://schemas.microsoft.com/office/drawing/2014/chart" uri="{C3380CC4-5D6E-409C-BE32-E72D297353CC}">
              <c16:uniqueId val="{00000000-5485-4E36-9BDA-3A4E9CA05F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5485-4E36-9BDA-3A4E9CA05F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269.17</c:v>
                </c:pt>
                <c:pt idx="1">
                  <c:v>254.21</c:v>
                </c:pt>
                <c:pt idx="2">
                  <c:v>230.06</c:v>
                </c:pt>
                <c:pt idx="3">
                  <c:v>252.86</c:v>
                </c:pt>
                <c:pt idx="4">
                  <c:v>213.71</c:v>
                </c:pt>
              </c:numCache>
            </c:numRef>
          </c:val>
          <c:extLst>
            <c:ext xmlns:c16="http://schemas.microsoft.com/office/drawing/2014/chart" uri="{C3380CC4-5D6E-409C-BE32-E72D297353CC}">
              <c16:uniqueId val="{00000000-7CE0-43BA-9848-7A01DC3941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CE0-43BA-9848-7A01DC3941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102.89</c:v>
                </c:pt>
                <c:pt idx="1">
                  <c:v>103.11</c:v>
                </c:pt>
                <c:pt idx="2">
                  <c:v>105.69</c:v>
                </c:pt>
                <c:pt idx="3">
                  <c:v>92.76</c:v>
                </c:pt>
                <c:pt idx="4">
                  <c:v>101.52</c:v>
                </c:pt>
              </c:numCache>
            </c:numRef>
          </c:val>
          <c:extLst>
            <c:ext xmlns:c16="http://schemas.microsoft.com/office/drawing/2014/chart" uri="{C3380CC4-5D6E-409C-BE32-E72D297353CC}">
              <c16:uniqueId val="{00000000-F0E5-4FB0-95BB-4890E3470E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0E5-4FB0-95BB-4890E3470E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237.84</c:v>
                </c:pt>
                <c:pt idx="1">
                  <c:v>249.69</c:v>
                </c:pt>
                <c:pt idx="2">
                  <c:v>258.24</c:v>
                </c:pt>
                <c:pt idx="3">
                  <c:v>266.2</c:v>
                </c:pt>
                <c:pt idx="4">
                  <c:v>274.22000000000003</c:v>
                </c:pt>
              </c:numCache>
            </c:numRef>
          </c:val>
          <c:extLst>
            <c:ext xmlns:c16="http://schemas.microsoft.com/office/drawing/2014/chart" uri="{C3380CC4-5D6E-409C-BE32-E72D297353CC}">
              <c16:uniqueId val="{00000000-A96C-47E4-A33E-C3CBBB3EA3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96C-47E4-A33E-C3CBBB3EA3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F37" sqref="BF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宮城県　山元町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11427</v>
      </c>
      <c r="AM8" s="65"/>
      <c r="AN8" s="65"/>
      <c r="AO8" s="65"/>
      <c r="AP8" s="65"/>
      <c r="AQ8" s="65"/>
      <c r="AR8" s="65"/>
      <c r="AS8" s="65"/>
      <c r="AT8" s="36">
        <f>データ!$S$6</f>
        <v>64.58</v>
      </c>
      <c r="AU8" s="37"/>
      <c r="AV8" s="37"/>
      <c r="AW8" s="37"/>
      <c r="AX8" s="37"/>
      <c r="AY8" s="37"/>
      <c r="AZ8" s="37"/>
      <c r="BA8" s="37"/>
      <c r="BB8" s="54">
        <f>データ!$T$6</f>
        <v>176.94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72.28</v>
      </c>
      <c r="J10" s="37"/>
      <c r="K10" s="37"/>
      <c r="L10" s="37"/>
      <c r="M10" s="37"/>
      <c r="N10" s="37"/>
      <c r="O10" s="64"/>
      <c r="P10" s="54">
        <f>データ!$P$6</f>
        <v>99.23</v>
      </c>
      <c r="Q10" s="54"/>
      <c r="R10" s="54"/>
      <c r="S10" s="54"/>
      <c r="T10" s="54"/>
      <c r="U10" s="54"/>
      <c r="V10" s="54"/>
      <c r="W10" s="65">
        <f>データ!$Q$6</f>
        <v>5445</v>
      </c>
      <c r="X10" s="65"/>
      <c r="Y10" s="65"/>
      <c r="Z10" s="65"/>
      <c r="AA10" s="65"/>
      <c r="AB10" s="65"/>
      <c r="AC10" s="65"/>
      <c r="AD10" s="2"/>
      <c r="AE10" s="2"/>
      <c r="AF10" s="2"/>
      <c r="AG10" s="2"/>
      <c r="AH10" s="2"/>
      <c r="AI10" s="2"/>
      <c r="AJ10" s="2"/>
      <c r="AK10" s="2"/>
      <c r="AL10" s="65">
        <f>データ!$U$6</f>
        <v>11305</v>
      </c>
      <c r="AM10" s="65"/>
      <c r="AN10" s="65"/>
      <c r="AO10" s="65"/>
      <c r="AP10" s="65"/>
      <c r="AQ10" s="65"/>
      <c r="AR10" s="65"/>
      <c r="AS10" s="65"/>
      <c r="AT10" s="36">
        <f>データ!$V$6</f>
        <v>64.58</v>
      </c>
      <c r="AU10" s="37"/>
      <c r="AV10" s="37"/>
      <c r="AW10" s="37"/>
      <c r="AX10" s="37"/>
      <c r="AY10" s="37"/>
      <c r="AZ10" s="37"/>
      <c r="BA10" s="37"/>
      <c r="BB10" s="54">
        <f>データ!$W$6</f>
        <v>175.05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p5yTQ1ErdWLcBXAiuUl3V+VTVewNV1ufDM1uJ6HJU0sgqtUQIXxR/1KEGvN04rf16zwAXsReoE6cfDLC2GBPg==" saltValue="jYtOpMAc9GOCroRby/BM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43621</v>
      </c>
      <c r="D6" s="20">
        <f t="shared" si="3"/>
        <v>46</v>
      </c>
      <c r="E6" s="20">
        <f t="shared" si="3"/>
        <v>1</v>
      </c>
      <c r="F6" s="20">
        <f t="shared" si="3"/>
        <v>0</v>
      </c>
      <c r="G6" s="20">
        <f t="shared" si="3"/>
        <v>1</v>
      </c>
      <c r="H6" s="20" t="str">
        <f t="shared" si="3"/>
        <v>宮城県　山元町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72.28</v>
      </c>
      <c r="P6" s="21">
        <f t="shared" si="3"/>
        <v>99.23</v>
      </c>
      <c r="Q6" s="21">
        <f t="shared" si="3"/>
        <v>5445</v>
      </c>
      <c r="R6" s="21">
        <f t="shared" si="3"/>
        <v>11427</v>
      </c>
      <c r="S6" s="21">
        <f t="shared" si="3"/>
        <v>64.58</v>
      </c>
      <c r="T6" s="21">
        <f t="shared" si="3"/>
        <v>176.94</v>
      </c>
      <c r="U6" s="21">
        <f t="shared" si="3"/>
        <v>11305</v>
      </c>
      <c r="V6" s="21">
        <f t="shared" si="3"/>
        <v>64.58</v>
      </c>
      <c r="W6" s="21">
        <f t="shared" si="3"/>
        <v>175.05</v>
      </c>
      <c r="X6" s="22">
        <f>IF(X7="",NA(),X7)</f>
        <v>123.44</v>
      </c>
      <c r="Y6" s="22">
        <f t="shared" ref="Y6:AG6" si="4">IF(Y7="",NA(),Y7)</f>
        <v>113.62</v>
      </c>
      <c r="Z6" s="22">
        <f t="shared" si="4"/>
        <v>108.54</v>
      </c>
      <c r="AA6" s="22">
        <f t="shared" si="4"/>
        <v>108.2</v>
      </c>
      <c r="AB6" s="22">
        <f t="shared" si="4"/>
        <v>104.49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197.52</v>
      </c>
      <c r="AU6" s="22">
        <f t="shared" ref="AU6:BC6" si="6">IF(AU7="",NA(),AU7)</f>
        <v>215.89</v>
      </c>
      <c r="AV6" s="22">
        <f t="shared" si="6"/>
        <v>197</v>
      </c>
      <c r="AW6" s="22">
        <f t="shared" si="6"/>
        <v>236.44</v>
      </c>
      <c r="AX6" s="22">
        <f t="shared" si="6"/>
        <v>213.91</v>
      </c>
      <c r="AY6" s="22">
        <f t="shared" si="6"/>
        <v>371.81</v>
      </c>
      <c r="AZ6" s="22">
        <f t="shared" si="6"/>
        <v>384.23</v>
      </c>
      <c r="BA6" s="22">
        <f t="shared" si="6"/>
        <v>364.3</v>
      </c>
      <c r="BB6" s="22">
        <f t="shared" si="6"/>
        <v>378.87</v>
      </c>
      <c r="BC6" s="22">
        <f t="shared" si="6"/>
        <v>362.35</v>
      </c>
      <c r="BD6" s="21" t="str">
        <f>IF(BD7="","",IF(BD7="-","【-】","【"&amp;SUBSTITUTE(TEXT(BD7,"#,##0.00"),"-","△")&amp;"】"))</f>
        <v>【239.69】</v>
      </c>
      <c r="BE6" s="22">
        <f>IF(BE7="",NA(),BE7)</f>
        <v>269.17</v>
      </c>
      <c r="BF6" s="22">
        <f t="shared" ref="BF6:BN6" si="7">IF(BF7="",NA(),BF7)</f>
        <v>254.21</v>
      </c>
      <c r="BG6" s="22">
        <f t="shared" si="7"/>
        <v>230.06</v>
      </c>
      <c r="BH6" s="22">
        <f t="shared" si="7"/>
        <v>252.86</v>
      </c>
      <c r="BI6" s="22">
        <f t="shared" si="7"/>
        <v>213.71</v>
      </c>
      <c r="BJ6" s="22">
        <f t="shared" si="7"/>
        <v>465.85</v>
      </c>
      <c r="BK6" s="22">
        <f t="shared" si="7"/>
        <v>439.43</v>
      </c>
      <c r="BL6" s="22">
        <f t="shared" si="7"/>
        <v>438.41</v>
      </c>
      <c r="BM6" s="22">
        <f t="shared" si="7"/>
        <v>430.23</v>
      </c>
      <c r="BN6" s="22">
        <f t="shared" si="7"/>
        <v>429.24</v>
      </c>
      <c r="BO6" s="21" t="str">
        <f>IF(BO7="","",IF(BO7="-","【-】","【"&amp;SUBSTITUTE(TEXT(BO7,"#,##0.00"),"-","△")&amp;"】"))</f>
        <v>【264.86】</v>
      </c>
      <c r="BP6" s="22">
        <f>IF(BP7="",NA(),BP7)</f>
        <v>102.89</v>
      </c>
      <c r="BQ6" s="22">
        <f t="shared" ref="BQ6:BY6" si="8">IF(BQ7="",NA(),BQ7)</f>
        <v>103.11</v>
      </c>
      <c r="BR6" s="22">
        <f t="shared" si="8"/>
        <v>105.69</v>
      </c>
      <c r="BS6" s="22">
        <f t="shared" si="8"/>
        <v>92.76</v>
      </c>
      <c r="BT6" s="22">
        <f t="shared" si="8"/>
        <v>101.52</v>
      </c>
      <c r="BU6" s="22">
        <f t="shared" si="8"/>
        <v>92.39</v>
      </c>
      <c r="BV6" s="22">
        <f t="shared" si="8"/>
        <v>94.41</v>
      </c>
      <c r="BW6" s="22">
        <f t="shared" si="8"/>
        <v>90.96</v>
      </c>
      <c r="BX6" s="22">
        <f t="shared" si="8"/>
        <v>90.66</v>
      </c>
      <c r="BY6" s="22">
        <f t="shared" si="8"/>
        <v>90.78</v>
      </c>
      <c r="BZ6" s="21" t="str">
        <f>IF(BZ7="","",IF(BZ7="-","【-】","【"&amp;SUBSTITUTE(TEXT(BZ7,"#,##0.00"),"-","△")&amp;"】"))</f>
        <v>【97.59】</v>
      </c>
      <c r="CA6" s="22">
        <f>IF(CA7="",NA(),CA7)</f>
        <v>237.84</v>
      </c>
      <c r="CB6" s="22">
        <f t="shared" ref="CB6:CJ6" si="9">IF(CB7="",NA(),CB7)</f>
        <v>249.69</v>
      </c>
      <c r="CC6" s="22">
        <f t="shared" si="9"/>
        <v>258.24</v>
      </c>
      <c r="CD6" s="22">
        <f t="shared" si="9"/>
        <v>266.2</v>
      </c>
      <c r="CE6" s="22">
        <f t="shared" si="9"/>
        <v>274.22000000000003</v>
      </c>
      <c r="CF6" s="22">
        <f t="shared" si="9"/>
        <v>192.98</v>
      </c>
      <c r="CG6" s="22">
        <f t="shared" si="9"/>
        <v>192.13</v>
      </c>
      <c r="CH6" s="22">
        <f t="shared" si="9"/>
        <v>197.04</v>
      </c>
      <c r="CI6" s="22">
        <f t="shared" si="9"/>
        <v>199.33</v>
      </c>
      <c r="CJ6" s="22">
        <f t="shared" si="9"/>
        <v>202.75</v>
      </c>
      <c r="CK6" s="21" t="str">
        <f>IF(CK7="","",IF(CK7="-","【-】","【"&amp;SUBSTITUTE(TEXT(CK7,"#,##0.00"),"-","△")&amp;"】"))</f>
        <v>【181.66】</v>
      </c>
      <c r="CL6" s="22">
        <f>IF(CL7="",NA(),CL7)</f>
        <v>69.03</v>
      </c>
      <c r="CM6" s="22">
        <f t="shared" ref="CM6:CU6" si="10">IF(CM7="",NA(),CM7)</f>
        <v>64.12</v>
      </c>
      <c r="CN6" s="22">
        <f t="shared" si="10"/>
        <v>62.12</v>
      </c>
      <c r="CO6" s="22">
        <f t="shared" si="10"/>
        <v>61.32</v>
      </c>
      <c r="CP6" s="22">
        <f t="shared" si="10"/>
        <v>59.21</v>
      </c>
      <c r="CQ6" s="22">
        <f t="shared" si="10"/>
        <v>54.43</v>
      </c>
      <c r="CR6" s="22">
        <f t="shared" si="10"/>
        <v>53.87</v>
      </c>
      <c r="CS6" s="22">
        <f t="shared" si="10"/>
        <v>54.49</v>
      </c>
      <c r="CT6" s="22">
        <f t="shared" si="10"/>
        <v>54.8</v>
      </c>
      <c r="CU6" s="22">
        <f t="shared" si="10"/>
        <v>55.47</v>
      </c>
      <c r="CV6" s="21" t="str">
        <f>IF(CV7="","",IF(CV7="-","【-】","【"&amp;SUBSTITUTE(TEXT(CV7,"#,##0.00"),"-","△")&amp;"】"))</f>
        <v>【60.21】</v>
      </c>
      <c r="CW6" s="22">
        <f>IF(CW7="",NA(),CW7)</f>
        <v>72.2</v>
      </c>
      <c r="CX6" s="22">
        <f t="shared" ref="CX6:DF6" si="11">IF(CX7="",NA(),CX7)</f>
        <v>76.16</v>
      </c>
      <c r="CY6" s="22">
        <f t="shared" si="11"/>
        <v>77.02</v>
      </c>
      <c r="CZ6" s="22">
        <f t="shared" si="11"/>
        <v>76.13</v>
      </c>
      <c r="DA6" s="22">
        <f t="shared" si="11"/>
        <v>77.16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55.06</v>
      </c>
      <c r="DI6" s="22">
        <f t="shared" ref="DI6:DQ6" si="12">IF(DI7="",NA(),DI7)</f>
        <v>55.95</v>
      </c>
      <c r="DJ6" s="22">
        <f t="shared" si="12"/>
        <v>57.12</v>
      </c>
      <c r="DK6" s="22">
        <f t="shared" si="12"/>
        <v>58.57</v>
      </c>
      <c r="DL6" s="22">
        <f t="shared" si="12"/>
        <v>59.9</v>
      </c>
      <c r="DM6" s="22">
        <f t="shared" si="12"/>
        <v>49.39</v>
      </c>
      <c r="DN6" s="22">
        <f t="shared" si="12"/>
        <v>50.75</v>
      </c>
      <c r="DO6" s="22">
        <f t="shared" si="12"/>
        <v>51.72</v>
      </c>
      <c r="DP6" s="22">
        <f t="shared" si="12"/>
        <v>52.27</v>
      </c>
      <c r="DQ6" s="22">
        <f t="shared" si="12"/>
        <v>52.87</v>
      </c>
      <c r="DR6" s="21" t="str">
        <f>IF(DR7="","",IF(DR7="-","【-】","【"&amp;SUBSTITUTE(TEXT(DR7,"#,##0.00"),"-","△")&amp;"】"))</f>
        <v>【52.41】</v>
      </c>
      <c r="DS6" s="22">
        <f>IF(DS7="",NA(),DS7)</f>
        <v>4.3099999999999996</v>
      </c>
      <c r="DT6" s="22">
        <f t="shared" ref="DT6:EB6" si="13">IF(DT7="",NA(),DT7)</f>
        <v>4.28</v>
      </c>
      <c r="DU6" s="22">
        <f t="shared" si="13"/>
        <v>4.2699999999999996</v>
      </c>
      <c r="DV6" s="22">
        <f t="shared" si="13"/>
        <v>4.25</v>
      </c>
      <c r="DW6" s="21">
        <f t="shared" si="13"/>
        <v>0</v>
      </c>
      <c r="DX6" s="22">
        <f t="shared" si="13"/>
        <v>18.57</v>
      </c>
      <c r="DY6" s="22">
        <f t="shared" si="13"/>
        <v>21.14</v>
      </c>
      <c r="DZ6" s="22">
        <f t="shared" si="13"/>
        <v>22.12</v>
      </c>
      <c r="EA6" s="22">
        <f t="shared" si="13"/>
        <v>25.67</v>
      </c>
      <c r="EB6" s="22">
        <f t="shared" si="13"/>
        <v>26.86</v>
      </c>
      <c r="EC6" s="21" t="str">
        <f>IF(EC7="","",IF(EC7="-","【-】","【"&amp;SUBSTITUTE(TEXT(EC7,"#,##0.00"),"-","△")&amp;"】"))</f>
        <v>【26.78】</v>
      </c>
      <c r="ED6" s="22">
        <f>IF(ED7="",NA(),ED7)</f>
        <v>0.83</v>
      </c>
      <c r="EE6" s="22">
        <f t="shared" ref="EE6:EM6" si="14">IF(EE7="",NA(),EE7)</f>
        <v>0.05</v>
      </c>
      <c r="EF6" s="22">
        <f t="shared" si="14"/>
        <v>0.31</v>
      </c>
      <c r="EG6" s="22">
        <f t="shared" si="14"/>
        <v>0.28999999999999998</v>
      </c>
      <c r="EH6" s="22">
        <f t="shared" si="14"/>
        <v>0.12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43621</v>
      </c>
      <c r="D7" s="24">
        <v>46</v>
      </c>
      <c r="E7" s="24">
        <v>1</v>
      </c>
      <c r="F7" s="24">
        <v>0</v>
      </c>
      <c r="G7" s="24">
        <v>1</v>
      </c>
      <c r="H7" s="24" t="s">
        <v>93</v>
      </c>
      <c r="I7" s="24" t="s">
        <v>94</v>
      </c>
      <c r="J7" s="24" t="s">
        <v>95</v>
      </c>
      <c r="K7" s="24" t="s">
        <v>96</v>
      </c>
      <c r="L7" s="24" t="s">
        <v>97</v>
      </c>
      <c r="M7" s="24" t="s">
        <v>98</v>
      </c>
      <c r="N7" s="25" t="s">
        <v>99</v>
      </c>
      <c r="O7" s="25">
        <v>72.28</v>
      </c>
      <c r="P7" s="25">
        <v>99.23</v>
      </c>
      <c r="Q7" s="25">
        <v>5445</v>
      </c>
      <c r="R7" s="25">
        <v>11427</v>
      </c>
      <c r="S7" s="25">
        <v>64.58</v>
      </c>
      <c r="T7" s="25">
        <v>176.94</v>
      </c>
      <c r="U7" s="25">
        <v>11305</v>
      </c>
      <c r="V7" s="25">
        <v>64.58</v>
      </c>
      <c r="W7" s="25">
        <v>175.05</v>
      </c>
      <c r="X7" s="25">
        <v>123.44</v>
      </c>
      <c r="Y7" s="25">
        <v>113.62</v>
      </c>
      <c r="Z7" s="25">
        <v>108.54</v>
      </c>
      <c r="AA7" s="25">
        <v>108.2</v>
      </c>
      <c r="AB7" s="25">
        <v>104.49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197.52</v>
      </c>
      <c r="AU7" s="25">
        <v>215.89</v>
      </c>
      <c r="AV7" s="25">
        <v>197</v>
      </c>
      <c r="AW7" s="25">
        <v>236.44</v>
      </c>
      <c r="AX7" s="25">
        <v>213.91</v>
      </c>
      <c r="AY7" s="25">
        <v>371.81</v>
      </c>
      <c r="AZ7" s="25">
        <v>384.23</v>
      </c>
      <c r="BA7" s="25">
        <v>364.3</v>
      </c>
      <c r="BB7" s="25">
        <v>378.87</v>
      </c>
      <c r="BC7" s="25">
        <v>362.35</v>
      </c>
      <c r="BD7" s="25">
        <v>239.69</v>
      </c>
      <c r="BE7" s="25">
        <v>269.17</v>
      </c>
      <c r="BF7" s="25">
        <v>254.21</v>
      </c>
      <c r="BG7" s="25">
        <v>230.06</v>
      </c>
      <c r="BH7" s="25">
        <v>252.86</v>
      </c>
      <c r="BI7" s="25">
        <v>213.71</v>
      </c>
      <c r="BJ7" s="25">
        <v>465.85</v>
      </c>
      <c r="BK7" s="25">
        <v>439.43</v>
      </c>
      <c r="BL7" s="25">
        <v>438.41</v>
      </c>
      <c r="BM7" s="25">
        <v>430.23</v>
      </c>
      <c r="BN7" s="25">
        <v>429.24</v>
      </c>
      <c r="BO7" s="25">
        <v>264.86</v>
      </c>
      <c r="BP7" s="25">
        <v>102.89</v>
      </c>
      <c r="BQ7" s="25">
        <v>103.11</v>
      </c>
      <c r="BR7" s="25">
        <v>105.69</v>
      </c>
      <c r="BS7" s="25">
        <v>92.76</v>
      </c>
      <c r="BT7" s="25">
        <v>101.52</v>
      </c>
      <c r="BU7" s="25">
        <v>92.39</v>
      </c>
      <c r="BV7" s="25">
        <v>94.41</v>
      </c>
      <c r="BW7" s="25">
        <v>90.96</v>
      </c>
      <c r="BX7" s="25">
        <v>90.66</v>
      </c>
      <c r="BY7" s="25">
        <v>90.78</v>
      </c>
      <c r="BZ7" s="25">
        <v>97.59</v>
      </c>
      <c r="CA7" s="25">
        <v>237.84</v>
      </c>
      <c r="CB7" s="25">
        <v>249.69</v>
      </c>
      <c r="CC7" s="25">
        <v>258.24</v>
      </c>
      <c r="CD7" s="25">
        <v>266.2</v>
      </c>
      <c r="CE7" s="25">
        <v>274.22000000000003</v>
      </c>
      <c r="CF7" s="25">
        <v>192.98</v>
      </c>
      <c r="CG7" s="25">
        <v>192.13</v>
      </c>
      <c r="CH7" s="25">
        <v>197.04</v>
      </c>
      <c r="CI7" s="25">
        <v>199.33</v>
      </c>
      <c r="CJ7" s="25">
        <v>202.75</v>
      </c>
      <c r="CK7" s="25">
        <v>181.66</v>
      </c>
      <c r="CL7" s="25">
        <v>69.03</v>
      </c>
      <c r="CM7" s="25">
        <v>64.12</v>
      </c>
      <c r="CN7" s="25">
        <v>62.12</v>
      </c>
      <c r="CO7" s="25">
        <v>61.32</v>
      </c>
      <c r="CP7" s="25">
        <v>59.21</v>
      </c>
      <c r="CQ7" s="25">
        <v>54.43</v>
      </c>
      <c r="CR7" s="25">
        <v>53.87</v>
      </c>
      <c r="CS7" s="25">
        <v>54.49</v>
      </c>
      <c r="CT7" s="25">
        <v>54.8</v>
      </c>
      <c r="CU7" s="25">
        <v>55.47</v>
      </c>
      <c r="CV7" s="25">
        <v>60.21</v>
      </c>
      <c r="CW7" s="25">
        <v>72.2</v>
      </c>
      <c r="CX7" s="25">
        <v>76.16</v>
      </c>
      <c r="CY7" s="25">
        <v>77.02</v>
      </c>
      <c r="CZ7" s="25">
        <v>76.13</v>
      </c>
      <c r="DA7" s="25">
        <v>77.16</v>
      </c>
      <c r="DB7" s="25">
        <v>79.44</v>
      </c>
      <c r="DC7" s="25">
        <v>79.489999999999995</v>
      </c>
      <c r="DD7" s="25">
        <v>78.8</v>
      </c>
      <c r="DE7" s="25">
        <v>77.98</v>
      </c>
      <c r="DF7" s="25">
        <v>76.97</v>
      </c>
      <c r="DG7" s="25">
        <v>89.21</v>
      </c>
      <c r="DH7" s="25">
        <v>55.06</v>
      </c>
      <c r="DI7" s="25">
        <v>55.95</v>
      </c>
      <c r="DJ7" s="25">
        <v>57.12</v>
      </c>
      <c r="DK7" s="25">
        <v>58.57</v>
      </c>
      <c r="DL7" s="25">
        <v>59.9</v>
      </c>
      <c r="DM7" s="25">
        <v>49.39</v>
      </c>
      <c r="DN7" s="25">
        <v>50.75</v>
      </c>
      <c r="DO7" s="25">
        <v>51.72</v>
      </c>
      <c r="DP7" s="25">
        <v>52.27</v>
      </c>
      <c r="DQ7" s="25">
        <v>52.87</v>
      </c>
      <c r="DR7" s="25">
        <v>52.41</v>
      </c>
      <c r="DS7" s="25">
        <v>4.3099999999999996</v>
      </c>
      <c r="DT7" s="25">
        <v>4.28</v>
      </c>
      <c r="DU7" s="25">
        <v>4.2699999999999996</v>
      </c>
      <c r="DV7" s="25">
        <v>4.25</v>
      </c>
      <c r="DW7" s="25">
        <v>0</v>
      </c>
      <c r="DX7" s="25">
        <v>18.57</v>
      </c>
      <c r="DY7" s="25">
        <v>21.14</v>
      </c>
      <c r="DZ7" s="25">
        <v>22.12</v>
      </c>
      <c r="EA7" s="25">
        <v>25.67</v>
      </c>
      <c r="EB7" s="25">
        <v>26.86</v>
      </c>
      <c r="EC7" s="25">
        <v>26.78</v>
      </c>
      <c r="ED7" s="25">
        <v>0.83</v>
      </c>
      <c r="EE7" s="25">
        <v>0.05</v>
      </c>
      <c r="EF7" s="25">
        <v>0.31</v>
      </c>
      <c r="EG7" s="25">
        <v>0.28999999999999998</v>
      </c>
      <c r="EH7" s="25">
        <v>0.12</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幹真</cp:lastModifiedBy>
  <dcterms:created xsi:type="dcterms:W3CDTF">2025-12-12T09:11:28Z</dcterms:created>
  <dcterms:modified xsi:type="dcterms:W3CDTF">2026-03-09T02:11:07Z</dcterms:modified>
  <cp:category/>
</cp:coreProperties>
</file>