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inffilesv\【R07】131001_建設水道課\01_令和7年度\03_企業会計班\080_各種調査関係\11_国・県\20260125【0202〆切】公営企業に係る経営比較分析表（令和６年度決算）の分析等について(依頼）\02　回答\23_山元町\"/>
    </mc:Choice>
  </mc:AlternateContent>
  <xr:revisionPtr revIDLastSave="0" documentId="13_ncr:1_{22109C56-2CE5-4BA1-AADC-0676453A72BD}" xr6:coauthVersionLast="47" xr6:coauthVersionMax="47" xr10:uidLastSave="{00000000-0000-0000-0000-000000000000}"/>
  <workbookProtection workbookAlgorithmName="SHA-512" workbookHashValue="Okg5vU+iR+wQo9AWFvjbd4gISvXCwRlqjj21SVJsU3opOUfDVJihaT4jP0YGa41fQmD97GXsYtdY4COiqIJsTA==" workbookSaltValue="jUJXJ+SoWLzDKAuAEiURgw==" workbookSpinCount="100000" lockStructure="1"/>
  <bookViews>
    <workbookView xWindow="-15225" yWindow="0" windowWidth="32610" windowHeight="11295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N85" i="4" s="1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I85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E85" i="4" s="1"/>
  <c r="AH6" i="5"/>
  <c r="AG6" i="5"/>
  <c r="AF6" i="5"/>
  <c r="AE6" i="5"/>
  <c r="AD6" i="5"/>
  <c r="AC6" i="5"/>
  <c r="AB6" i="5"/>
  <c r="AA6" i="5"/>
  <c r="Z6" i="5"/>
  <c r="Y6" i="5"/>
  <c r="X6" i="5"/>
  <c r="W6" i="5"/>
  <c r="AT10" i="4" s="1"/>
  <c r="V6" i="5"/>
  <c r="AL10" i="4" s="1"/>
  <c r="U6" i="5"/>
  <c r="BB8" i="4" s="1"/>
  <c r="T6" i="5"/>
  <c r="S6" i="5"/>
  <c r="AL8" i="4" s="1"/>
  <c r="R6" i="5"/>
  <c r="AD10" i="4" s="1"/>
  <c r="Q6" i="5"/>
  <c r="W10" i="4" s="1"/>
  <c r="P6" i="5"/>
  <c r="O6" i="5"/>
  <c r="N6" i="5"/>
  <c r="B10" i="4" s="1"/>
  <c r="M6" i="5"/>
  <c r="AD8" i="4" s="1"/>
  <c r="L6" i="5"/>
  <c r="K6" i="5"/>
  <c r="J6" i="5"/>
  <c r="I8" i="4" s="1"/>
  <c r="I6" i="5"/>
  <c r="B8" i="4" s="1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M85" i="4"/>
  <c r="L85" i="4"/>
  <c r="K85" i="4"/>
  <c r="H85" i="4"/>
  <c r="G85" i="4"/>
  <c r="BB10" i="4"/>
  <c r="P10" i="4"/>
  <c r="I10" i="4"/>
  <c r="AT8" i="4"/>
  <c r="W8" i="4"/>
  <c r="P8" i="4"/>
  <c r="B6" i="4"/>
</calcChain>
</file>

<file path=xl/sharedStrings.xml><?xml version="1.0" encoding="utf-8"?>
<sst xmlns="http://schemas.openxmlformats.org/spreadsheetml/2006/main" count="231" uniqueCount="116">
  <si>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</si>
  <si>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</si>
  <si>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</si>
  <si>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</si>
  <si>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</si>
  <si>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</si>
  <si>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</si>
  <si>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</si>
  <si>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</si>
  <si>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</si>
  <si>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</si>
  <si>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</si>
  <si>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</si>
  <si>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</si>
  <si>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</si>
  <si>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</si>
  <si>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</si>
  <si>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</si>
  <si>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</si>
  <si>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</si>
  <si>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</si>
  <si>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</si>
  <si>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</si>
  <si>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</si>
  <si>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</si>
  <si>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</si>
  <si>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</si>
  <si>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</si>
  <si>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</si>
  <si>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</si>
  <si>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</si>
  <si>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</si>
  <si>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</si>
  <si>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</si>
  <si>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</si>
  <si>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</si>
  <si>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</si>
  <si>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</si>
  <si>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</si>
  <si>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</si>
  <si>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</si>
  <si>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</si>
  <si>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</si>
  <si>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</si>
  <si>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</si>
  <si>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</si>
  <si>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</si>
  <si>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</si>
  <si>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</si>
  <si>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</si>
  <si>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</si>
  <si>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</si>
  <si>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</si>
  <si>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</si>
  <si>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</si>
  <si>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</si>
  <si>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</si>
  <si>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</si>
  <si>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</si>
  <si>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</si>
  <si>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</si>
  <si>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</si>
  <si>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</si>
  <si>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</si>
  <si>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</si>
  <si>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</si>
  <si>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</si>
  <si>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</si>
  <si>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</si>
  <si>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</si>
  <si>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</si>
  <si>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</si>
  <si>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</si>
  <si>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</si>
  <si>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</si>
  <si>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</si>
  <si>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</si>
  <si>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</si>
  <si>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</si>
  <si>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</si>
  <si>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</si>
  <si>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</si>
  <si>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</si>
  <si>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</si>
  <si>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</si>
  <si>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</si>
  <si>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</si>
  <si>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</si>
  <si>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</si>
  <si>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</si>
  <si>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</si>
  <si>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</si>
  <si>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</si>
  <si>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</si>
  <si>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</si>
  <si>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</si>
  <si>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宮城県　山元町</t>
  </si>
  <si>
    <t>法適用</t>
  </si>
  <si>
    <t>下水道事業</t>
  </si>
  <si>
    <t>特定環境保全公共下水道</t>
  </si>
  <si>
    <t>D1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</si>
  <si>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</si>
  <si>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</si>
  <si>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</si>
  <si>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</si>
  <si>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</si>
  <si>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</si>
  <si>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</si>
  <si>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</si>
  <si>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</si>
  <si>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</si>
  <si>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</si>
  <si>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</si>
  <si>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　経常収支比率は毎年100％（基準値）を超え、累積欠損金比率は発生していないため、本事業の経営状況は良好である。
　流動比率は、企業債の償還が進み、負債が減少したことで、100％を超えている。今後も、ストックマネジメントに基づく事業を検討し、適正な企業債の借入を行うことが必要不可欠である。
　経費回収率は、維持管理等の費用削減などにより、100％を上回っている。
　施設利用率及び水洗化率は、平均値を上回っているものの、人口減少等により使用料等の収益増加は見込めないため、適切な施設管理を維持していく。</t>
    <rPh sb="42" eb="44">
      <t>ジギョウ</t>
    </rPh>
    <rPh sb="90" eb="91">
      <t>コ</t>
    </rPh>
    <rPh sb="136" eb="141">
      <t>ヒツヨウフカケツ</t>
    </rPh>
    <rPh sb="154" eb="158">
      <t>イジカンリ</t>
    </rPh>
    <rPh sb="158" eb="159">
      <t>トウ</t>
    </rPh>
    <rPh sb="160" eb="162">
      <t>ヒヨウ</t>
    </rPh>
    <rPh sb="162" eb="164">
      <t>サクゲン</t>
    </rPh>
    <rPh sb="175" eb="177">
      <t>ウワマワ</t>
    </rPh>
    <rPh sb="222" eb="223">
      <t>トウ</t>
    </rPh>
    <rPh sb="224" eb="226">
      <t>シュウエキ</t>
    </rPh>
    <phoneticPr fontId="4"/>
  </si>
  <si>
    <t>　有形固定資産減価償却率は、増加傾向にあり施設の老朽化が進んでいる状況にある。今後も経営状況を正確に把握した上で、ストックマネジメントに基づく改築・更新事業を検討し計画的な整備を行っていく。
　なお、管渠老朽化率及び管渠改善率は、東日本大震災による管渠復旧・復興事業の整備から年数が経過していないため発生していない。</t>
    <phoneticPr fontId="4"/>
  </si>
  <si>
    <t>　経営については、黒字となっているが、経費回収率が示すとおり、使用料以外の収入に依存している状況である。
　今後の取組として、安定した経営の確保に努めるため、ストックマネジメントに基づく改築・更新事業を検討し、事業の平準化を行うことで、更なるコスト削減を図っていく。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</si>
</sst>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80-4AB8-8AEB-06F801208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0.39</c:v>
                </c:pt>
                <c:pt idx="1">
                  <c:v>0.1</c:v>
                </c:pt>
                <c:pt idx="2">
                  <c:v>0.08</c:v>
                </c:pt>
                <c:pt idx="3">
                  <c:v>0.17</c:v>
                </c:pt>
                <c:pt idx="4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80-4AB8-8AEB-06F801208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55.1</c:v>
                </c:pt>
                <c:pt idx="1">
                  <c:v>51.86</c:v>
                </c:pt>
                <c:pt idx="2">
                  <c:v>47.8</c:v>
                </c:pt>
                <c:pt idx="3">
                  <c:v>47.72</c:v>
                </c:pt>
                <c:pt idx="4">
                  <c:v>49.4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64-4EF5-9826-F3A524521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42.4</c:v>
                </c:pt>
                <c:pt idx="1">
                  <c:v>42.28</c:v>
                </c:pt>
                <c:pt idx="2">
                  <c:v>41.06</c:v>
                </c:pt>
                <c:pt idx="3">
                  <c:v>45.6</c:v>
                </c:pt>
                <c:pt idx="4">
                  <c:v>44.79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64-4EF5-9826-F3A524521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98.8</c:v>
                </c:pt>
                <c:pt idx="1">
                  <c:v>98.81</c:v>
                </c:pt>
                <c:pt idx="2">
                  <c:v>98.94</c:v>
                </c:pt>
                <c:pt idx="3">
                  <c:v>98.69</c:v>
                </c:pt>
                <c:pt idx="4">
                  <c:v>99.24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16-4F93-8DF3-5C4846C6A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84.19</c:v>
                </c:pt>
                <c:pt idx="1">
                  <c:v>84.34</c:v>
                </c:pt>
                <c:pt idx="2">
                  <c:v>84.34</c:v>
                </c:pt>
                <c:pt idx="3">
                  <c:v>88.66</c:v>
                </c:pt>
                <c:pt idx="4">
                  <c:v>88.68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16-4F93-8DF3-5C4846C6A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117.57</c:v>
                </c:pt>
                <c:pt idx="1">
                  <c:v>123.59</c:v>
                </c:pt>
                <c:pt idx="2">
                  <c:v>127.86</c:v>
                </c:pt>
                <c:pt idx="3">
                  <c:v>129.09</c:v>
                </c:pt>
                <c:pt idx="4">
                  <c:v>130.61000000000001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C9-4481-8580-511C4C9A6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105.78</c:v>
                </c:pt>
                <c:pt idx="1">
                  <c:v>106.09</c:v>
                </c:pt>
                <c:pt idx="2">
                  <c:v>106.44</c:v>
                </c:pt>
                <c:pt idx="3">
                  <c:v>102.68</c:v>
                </c:pt>
                <c:pt idx="4">
                  <c:v>103.79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C9-4481-8580-511C4C9A6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25.37</c:v>
                </c:pt>
                <c:pt idx="1">
                  <c:v>27.68</c:v>
                </c:pt>
                <c:pt idx="2">
                  <c:v>30.18</c:v>
                </c:pt>
                <c:pt idx="3">
                  <c:v>32.69</c:v>
                </c:pt>
                <c:pt idx="4">
                  <c:v>35.200000000000003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22-4B62-A5E3-FFCFD2E62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21.36</c:v>
                </c:pt>
                <c:pt idx="1">
                  <c:v>22.79</c:v>
                </c:pt>
                <c:pt idx="2">
                  <c:v>24.8</c:v>
                </c:pt>
                <c:pt idx="3">
                  <c:v>33.159999999999997</c:v>
                </c:pt>
                <c:pt idx="4">
                  <c:v>34.590000000000003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22-4B62-A5E3-FFCFD2E62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54-44ED-A909-DD05A0BB8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0.01</c:v>
                </c:pt>
                <c:pt idx="1">
                  <c:v>0.01</c:v>
                </c:pt>
                <c:pt idx="2">
                  <c:v>0.02</c:v>
                </c:pt>
                <c:pt idx="3">
                  <c:v>0.12</c:v>
                </c:pt>
                <c:pt idx="4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54-44ED-A909-DD05A0BB8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129.86000000000001</c:v>
                </c:pt>
                <c:pt idx="1">
                  <c:v>58.49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CE-416D-A132-6ADD8B5BF0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63.96</c:v>
                </c:pt>
                <c:pt idx="1">
                  <c:v>69.42</c:v>
                </c:pt>
                <c:pt idx="2">
                  <c:v>72.86</c:v>
                </c:pt>
                <c:pt idx="3">
                  <c:v>58.68</c:v>
                </c:pt>
                <c:pt idx="4">
                  <c:v>53.87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CE-416D-A132-6ADD8B5BF0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81.92</c:v>
                </c:pt>
                <c:pt idx="1">
                  <c:v>76.260000000000005</c:v>
                </c:pt>
                <c:pt idx="2">
                  <c:v>84.13</c:v>
                </c:pt>
                <c:pt idx="3">
                  <c:v>100.51</c:v>
                </c:pt>
                <c:pt idx="4">
                  <c:v>124.16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C7-49A5-9166-CFD88DBFF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44.24</c:v>
                </c:pt>
                <c:pt idx="1">
                  <c:v>43.07</c:v>
                </c:pt>
                <c:pt idx="2">
                  <c:v>45.42</c:v>
                </c:pt>
                <c:pt idx="3">
                  <c:v>45.01</c:v>
                </c:pt>
                <c:pt idx="4">
                  <c:v>46.37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C7-49A5-9166-CFD88DBFF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944.87</c:v>
                </c:pt>
                <c:pt idx="1">
                  <c:v>911.71</c:v>
                </c:pt>
                <c:pt idx="2">
                  <c:v>811.05</c:v>
                </c:pt>
                <c:pt idx="3">
                  <c:v>864.38</c:v>
                </c:pt>
                <c:pt idx="4">
                  <c:v>804.63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41-4C02-BBA2-F945D7FB1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1258.43</c:v>
                </c:pt>
                <c:pt idx="1">
                  <c:v>1163.75</c:v>
                </c:pt>
                <c:pt idx="2">
                  <c:v>1195.47</c:v>
                </c:pt>
                <c:pt idx="3">
                  <c:v>1141.98</c:v>
                </c:pt>
                <c:pt idx="4">
                  <c:v>1062.58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41-4C02-BBA2-F945D7FB1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51.16</c:v>
                </c:pt>
                <c:pt idx="1">
                  <c:v>114.93</c:v>
                </c:pt>
                <c:pt idx="2">
                  <c:v>98.1</c:v>
                </c:pt>
                <c:pt idx="3">
                  <c:v>98.35</c:v>
                </c:pt>
                <c:pt idx="4">
                  <c:v>105.36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7F-4806-88BE-D67C6D226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73.36</c:v>
                </c:pt>
                <c:pt idx="1">
                  <c:v>72.599999999999994</c:v>
                </c:pt>
                <c:pt idx="2">
                  <c:v>69.430000000000007</c:v>
                </c:pt>
                <c:pt idx="3">
                  <c:v>82.27</c:v>
                </c:pt>
                <c:pt idx="4">
                  <c:v>80.36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7F-4806-88BE-D67C6D226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359.87</c:v>
                </c:pt>
                <c:pt idx="1">
                  <c:v>161.1</c:v>
                </c:pt>
                <c:pt idx="2">
                  <c:v>192.77</c:v>
                </c:pt>
                <c:pt idx="3">
                  <c:v>192.08</c:v>
                </c:pt>
                <c:pt idx="4">
                  <c:v>180.05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C9-43A7-BD3A-97BABED28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224.88</c:v>
                </c:pt>
                <c:pt idx="1">
                  <c:v>228.64</c:v>
                </c:pt>
                <c:pt idx="2">
                  <c:v>239.46</c:v>
                </c:pt>
                <c:pt idx="3">
                  <c:v>194.42</c:v>
                </c:pt>
                <c:pt idx="4">
                  <c:v>201.33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C9-43A7-BD3A-97BABED28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【105.07】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【63.54】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【50.90】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【1,099.15】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【43.17】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【225.78】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【72.92】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O9" zoomScaleNormal="100" workbookViewId="0">
      <selection activeCell="BL16" sqref="BL16:BZ44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</row>
    <row r="3" spans="1:78" ht="9.75" customHeight="1" x14ac:dyDescent="0.15">
      <c r="A3" s="2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</row>
    <row r="4" spans="1:78" ht="9.75" customHeight="1" x14ac:dyDescent="0.15">
      <c r="A4" s="2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29" t="str">
        <f>データ!H6</f>
        <v>宮城県　山元町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0" t="s">
        <v>1</v>
      </c>
      <c r="C7" s="30"/>
      <c r="D7" s="30"/>
      <c r="E7" s="30"/>
      <c r="F7" s="30"/>
      <c r="G7" s="30"/>
      <c r="H7" s="30"/>
      <c r="I7" s="30" t="s">
        <v>2</v>
      </c>
      <c r="J7" s="30"/>
      <c r="K7" s="30"/>
      <c r="L7" s="30"/>
      <c r="M7" s="30"/>
      <c r="N7" s="30"/>
      <c r="O7" s="30"/>
      <c r="P7" s="30" t="s">
        <v>3</v>
      </c>
      <c r="Q7" s="30"/>
      <c r="R7" s="30"/>
      <c r="S7" s="30"/>
      <c r="T7" s="30"/>
      <c r="U7" s="30"/>
      <c r="V7" s="30"/>
      <c r="W7" s="30" t="s">
        <v>4</v>
      </c>
      <c r="X7" s="30"/>
      <c r="Y7" s="30"/>
      <c r="Z7" s="30"/>
      <c r="AA7" s="30"/>
      <c r="AB7" s="30"/>
      <c r="AC7" s="30"/>
      <c r="AD7" s="30" t="s">
        <v>5</v>
      </c>
      <c r="AE7" s="30"/>
      <c r="AF7" s="30"/>
      <c r="AG7" s="30"/>
      <c r="AH7" s="30"/>
      <c r="AI7" s="30"/>
      <c r="AJ7" s="30"/>
      <c r="AK7" s="3"/>
      <c r="AL7" s="30" t="s">
        <v>6</v>
      </c>
      <c r="AM7" s="30"/>
      <c r="AN7" s="30"/>
      <c r="AO7" s="30"/>
      <c r="AP7" s="30"/>
      <c r="AQ7" s="30"/>
      <c r="AR7" s="30"/>
      <c r="AS7" s="30"/>
      <c r="AT7" s="30" t="s">
        <v>7</v>
      </c>
      <c r="AU7" s="30"/>
      <c r="AV7" s="30"/>
      <c r="AW7" s="30"/>
      <c r="AX7" s="30"/>
      <c r="AY7" s="30"/>
      <c r="AZ7" s="30"/>
      <c r="BA7" s="30"/>
      <c r="BB7" s="30" t="s">
        <v>8</v>
      </c>
      <c r="BC7" s="30"/>
      <c r="BD7" s="30"/>
      <c r="BE7" s="30"/>
      <c r="BF7" s="30"/>
      <c r="BG7" s="30"/>
      <c r="BH7" s="30"/>
      <c r="BI7" s="30"/>
      <c r="BJ7" s="3"/>
      <c r="BK7" s="3"/>
      <c r="BL7" s="31" t="s">
        <v>9</v>
      </c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3"/>
    </row>
    <row r="8" spans="1:78" ht="18.75" customHeight="1" x14ac:dyDescent="0.15">
      <c r="A8" s="2"/>
      <c r="B8" s="34" t="str">
        <f>データ!I6</f>
        <v>法適用</v>
      </c>
      <c r="C8" s="34"/>
      <c r="D8" s="34"/>
      <c r="E8" s="34"/>
      <c r="F8" s="34"/>
      <c r="G8" s="34"/>
      <c r="H8" s="34"/>
      <c r="I8" s="34" t="str">
        <f>データ!J6</f>
        <v>下水道事業</v>
      </c>
      <c r="J8" s="34"/>
      <c r="K8" s="34"/>
      <c r="L8" s="34"/>
      <c r="M8" s="34"/>
      <c r="N8" s="34"/>
      <c r="O8" s="34"/>
      <c r="P8" s="34" t="str">
        <f>データ!K6</f>
        <v>特定環境保全公共下水道</v>
      </c>
      <c r="Q8" s="34"/>
      <c r="R8" s="34"/>
      <c r="S8" s="34"/>
      <c r="T8" s="34"/>
      <c r="U8" s="34"/>
      <c r="V8" s="34"/>
      <c r="W8" s="34" t="str">
        <f>データ!L6</f>
        <v>D1</v>
      </c>
      <c r="X8" s="34"/>
      <c r="Y8" s="34"/>
      <c r="Z8" s="34"/>
      <c r="AA8" s="34"/>
      <c r="AB8" s="34"/>
      <c r="AC8" s="34"/>
      <c r="AD8" s="35" t="str">
        <f>データ!$M$6</f>
        <v>非設置</v>
      </c>
      <c r="AE8" s="35"/>
      <c r="AF8" s="35"/>
      <c r="AG8" s="35"/>
      <c r="AH8" s="35"/>
      <c r="AI8" s="35"/>
      <c r="AJ8" s="35"/>
      <c r="AK8" s="3"/>
      <c r="AL8" s="36">
        <f>データ!S6</f>
        <v>11427</v>
      </c>
      <c r="AM8" s="36"/>
      <c r="AN8" s="36"/>
      <c r="AO8" s="36"/>
      <c r="AP8" s="36"/>
      <c r="AQ8" s="36"/>
      <c r="AR8" s="36"/>
      <c r="AS8" s="36"/>
      <c r="AT8" s="37">
        <f>データ!T6</f>
        <v>64.58</v>
      </c>
      <c r="AU8" s="37"/>
      <c r="AV8" s="37"/>
      <c r="AW8" s="37"/>
      <c r="AX8" s="37"/>
      <c r="AY8" s="37"/>
      <c r="AZ8" s="37"/>
      <c r="BA8" s="37"/>
      <c r="BB8" s="37">
        <f>データ!U6</f>
        <v>176.94</v>
      </c>
      <c r="BC8" s="37"/>
      <c r="BD8" s="37"/>
      <c r="BE8" s="37"/>
      <c r="BF8" s="37"/>
      <c r="BG8" s="37"/>
      <c r="BH8" s="37"/>
      <c r="BI8" s="37"/>
      <c r="BJ8" s="3"/>
      <c r="BK8" s="3"/>
      <c r="BL8" s="38" t="s">
        <v>10</v>
      </c>
      <c r="BM8" s="39"/>
      <c r="BN8" s="40" t="s">
        <v>11</v>
      </c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1"/>
    </row>
    <row r="9" spans="1:78" ht="18.75" customHeight="1" x14ac:dyDescent="0.15">
      <c r="A9" s="2"/>
      <c r="B9" s="30" t="s">
        <v>12</v>
      </c>
      <c r="C9" s="30"/>
      <c r="D9" s="30"/>
      <c r="E9" s="30"/>
      <c r="F9" s="30"/>
      <c r="G9" s="30"/>
      <c r="H9" s="30"/>
      <c r="I9" s="30" t="s">
        <v>13</v>
      </c>
      <c r="J9" s="30"/>
      <c r="K9" s="30"/>
      <c r="L9" s="30"/>
      <c r="M9" s="30"/>
      <c r="N9" s="30"/>
      <c r="O9" s="30"/>
      <c r="P9" s="30" t="s">
        <v>14</v>
      </c>
      <c r="Q9" s="30"/>
      <c r="R9" s="30"/>
      <c r="S9" s="30"/>
      <c r="T9" s="30"/>
      <c r="U9" s="30"/>
      <c r="V9" s="30"/>
      <c r="W9" s="30" t="s">
        <v>15</v>
      </c>
      <c r="X9" s="30"/>
      <c r="Y9" s="30"/>
      <c r="Z9" s="30"/>
      <c r="AA9" s="30"/>
      <c r="AB9" s="30"/>
      <c r="AC9" s="30"/>
      <c r="AD9" s="30" t="s">
        <v>16</v>
      </c>
      <c r="AE9" s="30"/>
      <c r="AF9" s="30"/>
      <c r="AG9" s="30"/>
      <c r="AH9" s="30"/>
      <c r="AI9" s="30"/>
      <c r="AJ9" s="30"/>
      <c r="AK9" s="3"/>
      <c r="AL9" s="30" t="s">
        <v>17</v>
      </c>
      <c r="AM9" s="30"/>
      <c r="AN9" s="30"/>
      <c r="AO9" s="30"/>
      <c r="AP9" s="30"/>
      <c r="AQ9" s="30"/>
      <c r="AR9" s="30"/>
      <c r="AS9" s="30"/>
      <c r="AT9" s="30" t="s">
        <v>18</v>
      </c>
      <c r="AU9" s="30"/>
      <c r="AV9" s="30"/>
      <c r="AW9" s="30"/>
      <c r="AX9" s="30"/>
      <c r="AY9" s="30"/>
      <c r="AZ9" s="30"/>
      <c r="BA9" s="30"/>
      <c r="BB9" s="30" t="s">
        <v>19</v>
      </c>
      <c r="BC9" s="30"/>
      <c r="BD9" s="30"/>
      <c r="BE9" s="30"/>
      <c r="BF9" s="30"/>
      <c r="BG9" s="30"/>
      <c r="BH9" s="30"/>
      <c r="BI9" s="30"/>
      <c r="BJ9" s="3"/>
      <c r="BK9" s="3"/>
      <c r="BL9" s="42" t="s">
        <v>20</v>
      </c>
      <c r="BM9" s="43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15">
      <c r="A10" s="2"/>
      <c r="B10" s="37" t="str">
        <f>データ!N6</f>
        <v>-</v>
      </c>
      <c r="C10" s="37"/>
      <c r="D10" s="37"/>
      <c r="E10" s="37"/>
      <c r="F10" s="37"/>
      <c r="G10" s="37"/>
      <c r="H10" s="37"/>
      <c r="I10" s="37">
        <f>データ!O6</f>
        <v>63.98</v>
      </c>
      <c r="J10" s="37"/>
      <c r="K10" s="37"/>
      <c r="L10" s="37"/>
      <c r="M10" s="37"/>
      <c r="N10" s="37"/>
      <c r="O10" s="37"/>
      <c r="P10" s="37">
        <f>データ!P6</f>
        <v>60.21</v>
      </c>
      <c r="Q10" s="37"/>
      <c r="R10" s="37"/>
      <c r="S10" s="37"/>
      <c r="T10" s="37"/>
      <c r="U10" s="37"/>
      <c r="V10" s="37"/>
      <c r="W10" s="37">
        <f>データ!Q6</f>
        <v>71.13</v>
      </c>
      <c r="X10" s="37"/>
      <c r="Y10" s="37"/>
      <c r="Z10" s="37"/>
      <c r="AA10" s="37"/>
      <c r="AB10" s="37"/>
      <c r="AC10" s="37"/>
      <c r="AD10" s="36">
        <f>データ!R6</f>
        <v>3652</v>
      </c>
      <c r="AE10" s="36"/>
      <c r="AF10" s="36"/>
      <c r="AG10" s="36"/>
      <c r="AH10" s="36"/>
      <c r="AI10" s="36"/>
      <c r="AJ10" s="36"/>
      <c r="AK10" s="2"/>
      <c r="AL10" s="36">
        <f>データ!V6</f>
        <v>6860</v>
      </c>
      <c r="AM10" s="36"/>
      <c r="AN10" s="36"/>
      <c r="AO10" s="36"/>
      <c r="AP10" s="36"/>
      <c r="AQ10" s="36"/>
      <c r="AR10" s="36"/>
      <c r="AS10" s="36"/>
      <c r="AT10" s="37">
        <f>データ!W6</f>
        <v>4.92</v>
      </c>
      <c r="AU10" s="37"/>
      <c r="AV10" s="37"/>
      <c r="AW10" s="37"/>
      <c r="AX10" s="37"/>
      <c r="AY10" s="37"/>
      <c r="AZ10" s="37"/>
      <c r="BA10" s="37"/>
      <c r="BB10" s="37">
        <f>データ!X6</f>
        <v>1394.31</v>
      </c>
      <c r="BC10" s="37"/>
      <c r="BD10" s="37"/>
      <c r="BE10" s="37"/>
      <c r="BF10" s="37"/>
      <c r="BG10" s="37"/>
      <c r="BH10" s="37"/>
      <c r="BI10" s="37"/>
      <c r="BJ10" s="2"/>
      <c r="BK10" s="2"/>
      <c r="BL10" s="52" t="s">
        <v>22</v>
      </c>
      <c r="BM10" s="53"/>
      <c r="BN10" s="54" t="s">
        <v>23</v>
      </c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15">
      <c r="A14" s="2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4" t="s">
        <v>26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 x14ac:dyDescent="0.15">
      <c r="A15" s="2"/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3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4" t="s">
        <v>113</v>
      </c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6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4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6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4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6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4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6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4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6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4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6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4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6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4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6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4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6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4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6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4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6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4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6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4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6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4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6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4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6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4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6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4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6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4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6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4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6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4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6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4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6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4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5"/>
      <c r="BZ37" s="66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4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65"/>
      <c r="BY38" s="65"/>
      <c r="BZ38" s="66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4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  <c r="BY39" s="65"/>
      <c r="BZ39" s="66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4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6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4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65"/>
      <c r="BY41" s="65"/>
      <c r="BZ41" s="66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4"/>
      <c r="BM42" s="65"/>
      <c r="BN42" s="65"/>
      <c r="BO42" s="65"/>
      <c r="BP42" s="65"/>
      <c r="BQ42" s="65"/>
      <c r="BR42" s="65"/>
      <c r="BS42" s="65"/>
      <c r="BT42" s="65"/>
      <c r="BU42" s="65"/>
      <c r="BV42" s="65"/>
      <c r="BW42" s="65"/>
      <c r="BX42" s="65"/>
      <c r="BY42" s="65"/>
      <c r="BZ42" s="66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4"/>
      <c r="BM43" s="65"/>
      <c r="BN43" s="65"/>
      <c r="BO43" s="65"/>
      <c r="BP43" s="65"/>
      <c r="BQ43" s="65"/>
      <c r="BR43" s="65"/>
      <c r="BS43" s="65"/>
      <c r="BT43" s="65"/>
      <c r="BU43" s="65"/>
      <c r="BV43" s="65"/>
      <c r="BW43" s="65"/>
      <c r="BX43" s="65"/>
      <c r="BY43" s="65"/>
      <c r="BZ43" s="66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7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8"/>
      <c r="BZ44" s="69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4" t="s">
        <v>27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4" t="s">
        <v>114</v>
      </c>
      <c r="BM47" s="65"/>
      <c r="BN47" s="65"/>
      <c r="BO47" s="65"/>
      <c r="BP47" s="65"/>
      <c r="BQ47" s="65"/>
      <c r="BR47" s="65"/>
      <c r="BS47" s="65"/>
      <c r="BT47" s="65"/>
      <c r="BU47" s="65"/>
      <c r="BV47" s="65"/>
      <c r="BW47" s="65"/>
      <c r="BX47" s="65"/>
      <c r="BY47" s="65"/>
      <c r="BZ47" s="66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4"/>
      <c r="BM48" s="65"/>
      <c r="BN48" s="65"/>
      <c r="BO48" s="65"/>
      <c r="BP48" s="65"/>
      <c r="BQ48" s="65"/>
      <c r="BR48" s="65"/>
      <c r="BS48" s="65"/>
      <c r="BT48" s="65"/>
      <c r="BU48" s="65"/>
      <c r="BV48" s="65"/>
      <c r="BW48" s="65"/>
      <c r="BX48" s="65"/>
      <c r="BY48" s="65"/>
      <c r="BZ48" s="66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4"/>
      <c r="BM49" s="65"/>
      <c r="BN49" s="65"/>
      <c r="BO49" s="65"/>
      <c r="BP49" s="65"/>
      <c r="BQ49" s="65"/>
      <c r="BR49" s="65"/>
      <c r="BS49" s="65"/>
      <c r="BT49" s="65"/>
      <c r="BU49" s="65"/>
      <c r="BV49" s="65"/>
      <c r="BW49" s="65"/>
      <c r="BX49" s="65"/>
      <c r="BY49" s="65"/>
      <c r="BZ49" s="66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4"/>
      <c r="BM50" s="65"/>
      <c r="BN50" s="65"/>
      <c r="BO50" s="65"/>
      <c r="BP50" s="65"/>
      <c r="BQ50" s="65"/>
      <c r="BR50" s="65"/>
      <c r="BS50" s="65"/>
      <c r="BT50" s="65"/>
      <c r="BU50" s="65"/>
      <c r="BV50" s="65"/>
      <c r="BW50" s="65"/>
      <c r="BX50" s="65"/>
      <c r="BY50" s="65"/>
      <c r="BZ50" s="66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4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  <c r="BX51" s="65"/>
      <c r="BY51" s="65"/>
      <c r="BZ51" s="66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4"/>
      <c r="BM52" s="65"/>
      <c r="BN52" s="65"/>
      <c r="BO52" s="65"/>
      <c r="BP52" s="65"/>
      <c r="BQ52" s="65"/>
      <c r="BR52" s="65"/>
      <c r="BS52" s="65"/>
      <c r="BT52" s="65"/>
      <c r="BU52" s="65"/>
      <c r="BV52" s="65"/>
      <c r="BW52" s="65"/>
      <c r="BX52" s="65"/>
      <c r="BY52" s="65"/>
      <c r="BZ52" s="66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4"/>
      <c r="BM53" s="65"/>
      <c r="BN53" s="65"/>
      <c r="BO53" s="65"/>
      <c r="BP53" s="65"/>
      <c r="BQ53" s="65"/>
      <c r="BR53" s="65"/>
      <c r="BS53" s="65"/>
      <c r="BT53" s="65"/>
      <c r="BU53" s="65"/>
      <c r="BV53" s="65"/>
      <c r="BW53" s="65"/>
      <c r="BX53" s="65"/>
      <c r="BY53" s="65"/>
      <c r="BZ53" s="66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4"/>
      <c r="BM54" s="65"/>
      <c r="BN54" s="65"/>
      <c r="BO54" s="65"/>
      <c r="BP54" s="65"/>
      <c r="BQ54" s="65"/>
      <c r="BR54" s="65"/>
      <c r="BS54" s="65"/>
      <c r="BT54" s="65"/>
      <c r="BU54" s="65"/>
      <c r="BV54" s="65"/>
      <c r="BW54" s="65"/>
      <c r="BX54" s="65"/>
      <c r="BY54" s="65"/>
      <c r="BZ54" s="66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4"/>
      <c r="BM55" s="65"/>
      <c r="BN55" s="65"/>
      <c r="BO55" s="65"/>
      <c r="BP55" s="65"/>
      <c r="BQ55" s="65"/>
      <c r="BR55" s="65"/>
      <c r="BS55" s="65"/>
      <c r="BT55" s="65"/>
      <c r="BU55" s="65"/>
      <c r="BV55" s="65"/>
      <c r="BW55" s="65"/>
      <c r="BX55" s="65"/>
      <c r="BY55" s="65"/>
      <c r="BZ55" s="66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4"/>
      <c r="BM56" s="65"/>
      <c r="BN56" s="65"/>
      <c r="BO56" s="65"/>
      <c r="BP56" s="65"/>
      <c r="BQ56" s="65"/>
      <c r="BR56" s="65"/>
      <c r="BS56" s="65"/>
      <c r="BT56" s="65"/>
      <c r="BU56" s="65"/>
      <c r="BV56" s="65"/>
      <c r="BW56" s="65"/>
      <c r="BX56" s="65"/>
      <c r="BY56" s="65"/>
      <c r="BZ56" s="66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4"/>
      <c r="BM57" s="65"/>
      <c r="BN57" s="65"/>
      <c r="BO57" s="65"/>
      <c r="BP57" s="65"/>
      <c r="BQ57" s="65"/>
      <c r="BR57" s="65"/>
      <c r="BS57" s="65"/>
      <c r="BT57" s="65"/>
      <c r="BU57" s="65"/>
      <c r="BV57" s="65"/>
      <c r="BW57" s="65"/>
      <c r="BX57" s="65"/>
      <c r="BY57" s="65"/>
      <c r="BZ57" s="66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4"/>
      <c r="BM58" s="65"/>
      <c r="BN58" s="65"/>
      <c r="BO58" s="65"/>
      <c r="BP58" s="65"/>
      <c r="BQ58" s="65"/>
      <c r="BR58" s="65"/>
      <c r="BS58" s="65"/>
      <c r="BT58" s="65"/>
      <c r="BU58" s="65"/>
      <c r="BV58" s="65"/>
      <c r="BW58" s="65"/>
      <c r="BX58" s="65"/>
      <c r="BY58" s="65"/>
      <c r="BZ58" s="66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4"/>
      <c r="BM59" s="65"/>
      <c r="BN59" s="65"/>
      <c r="BO59" s="65"/>
      <c r="BP59" s="65"/>
      <c r="BQ59" s="65"/>
      <c r="BR59" s="65"/>
      <c r="BS59" s="65"/>
      <c r="BT59" s="65"/>
      <c r="BU59" s="65"/>
      <c r="BV59" s="65"/>
      <c r="BW59" s="65"/>
      <c r="BX59" s="65"/>
      <c r="BY59" s="65"/>
      <c r="BZ59" s="66"/>
    </row>
    <row r="60" spans="1:78" ht="13.5" customHeight="1" x14ac:dyDescent="0.15">
      <c r="A60" s="2"/>
      <c r="B60" s="61" t="s">
        <v>28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3"/>
      <c r="BK60" s="2"/>
      <c r="BL60" s="64"/>
      <c r="BM60" s="65"/>
      <c r="BN60" s="65"/>
      <c r="BO60" s="65"/>
      <c r="BP60" s="65"/>
      <c r="BQ60" s="65"/>
      <c r="BR60" s="65"/>
      <c r="BS60" s="65"/>
      <c r="BT60" s="65"/>
      <c r="BU60" s="65"/>
      <c r="BV60" s="65"/>
      <c r="BW60" s="65"/>
      <c r="BX60" s="65"/>
      <c r="BY60" s="65"/>
      <c r="BZ60" s="66"/>
    </row>
    <row r="61" spans="1:78" ht="13.5" customHeight="1" x14ac:dyDescent="0.15">
      <c r="A61" s="2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3"/>
      <c r="BK61" s="2"/>
      <c r="BL61" s="64"/>
      <c r="BM61" s="65"/>
      <c r="BN61" s="65"/>
      <c r="BO61" s="65"/>
      <c r="BP61" s="65"/>
      <c r="BQ61" s="65"/>
      <c r="BR61" s="65"/>
      <c r="BS61" s="65"/>
      <c r="BT61" s="65"/>
      <c r="BU61" s="65"/>
      <c r="BV61" s="65"/>
      <c r="BW61" s="65"/>
      <c r="BX61" s="65"/>
      <c r="BY61" s="65"/>
      <c r="BZ61" s="66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4"/>
      <c r="BM62" s="65"/>
      <c r="BN62" s="65"/>
      <c r="BO62" s="65"/>
      <c r="BP62" s="65"/>
      <c r="BQ62" s="65"/>
      <c r="BR62" s="65"/>
      <c r="BS62" s="65"/>
      <c r="BT62" s="65"/>
      <c r="BU62" s="65"/>
      <c r="BV62" s="65"/>
      <c r="BW62" s="65"/>
      <c r="BX62" s="65"/>
      <c r="BY62" s="65"/>
      <c r="BZ62" s="66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7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8"/>
      <c r="BX63" s="68"/>
      <c r="BY63" s="68"/>
      <c r="BZ63" s="69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4" t="s">
        <v>29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4" t="s">
        <v>115</v>
      </c>
      <c r="BM66" s="65"/>
      <c r="BN66" s="65"/>
      <c r="BO66" s="65"/>
      <c r="BP66" s="65"/>
      <c r="BQ66" s="65"/>
      <c r="BR66" s="65"/>
      <c r="BS66" s="65"/>
      <c r="BT66" s="65"/>
      <c r="BU66" s="65"/>
      <c r="BV66" s="65"/>
      <c r="BW66" s="65"/>
      <c r="BX66" s="65"/>
      <c r="BY66" s="65"/>
      <c r="BZ66" s="66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4"/>
      <c r="BM67" s="65"/>
      <c r="BN67" s="65"/>
      <c r="BO67" s="65"/>
      <c r="BP67" s="65"/>
      <c r="BQ67" s="65"/>
      <c r="BR67" s="65"/>
      <c r="BS67" s="65"/>
      <c r="BT67" s="65"/>
      <c r="BU67" s="65"/>
      <c r="BV67" s="65"/>
      <c r="BW67" s="65"/>
      <c r="BX67" s="65"/>
      <c r="BY67" s="65"/>
      <c r="BZ67" s="66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4"/>
      <c r="BM68" s="65"/>
      <c r="BN68" s="65"/>
      <c r="BO68" s="65"/>
      <c r="BP68" s="65"/>
      <c r="BQ68" s="65"/>
      <c r="BR68" s="65"/>
      <c r="BS68" s="65"/>
      <c r="BT68" s="65"/>
      <c r="BU68" s="65"/>
      <c r="BV68" s="65"/>
      <c r="BW68" s="65"/>
      <c r="BX68" s="65"/>
      <c r="BY68" s="65"/>
      <c r="BZ68" s="66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4"/>
      <c r="BM69" s="65"/>
      <c r="BN69" s="65"/>
      <c r="BO69" s="65"/>
      <c r="BP69" s="65"/>
      <c r="BQ69" s="65"/>
      <c r="BR69" s="65"/>
      <c r="BS69" s="65"/>
      <c r="BT69" s="65"/>
      <c r="BU69" s="65"/>
      <c r="BV69" s="65"/>
      <c r="BW69" s="65"/>
      <c r="BX69" s="65"/>
      <c r="BY69" s="65"/>
      <c r="BZ69" s="66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4"/>
      <c r="BM70" s="65"/>
      <c r="BN70" s="65"/>
      <c r="BO70" s="65"/>
      <c r="BP70" s="65"/>
      <c r="BQ70" s="65"/>
      <c r="BR70" s="65"/>
      <c r="BS70" s="65"/>
      <c r="BT70" s="65"/>
      <c r="BU70" s="65"/>
      <c r="BV70" s="65"/>
      <c r="BW70" s="65"/>
      <c r="BX70" s="65"/>
      <c r="BY70" s="65"/>
      <c r="BZ70" s="66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4"/>
      <c r="BM71" s="65"/>
      <c r="BN71" s="65"/>
      <c r="BO71" s="65"/>
      <c r="BP71" s="65"/>
      <c r="BQ71" s="65"/>
      <c r="BR71" s="65"/>
      <c r="BS71" s="65"/>
      <c r="BT71" s="65"/>
      <c r="BU71" s="65"/>
      <c r="BV71" s="65"/>
      <c r="BW71" s="65"/>
      <c r="BX71" s="65"/>
      <c r="BY71" s="65"/>
      <c r="BZ71" s="66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4"/>
      <c r="BM72" s="65"/>
      <c r="BN72" s="65"/>
      <c r="BO72" s="65"/>
      <c r="BP72" s="65"/>
      <c r="BQ72" s="65"/>
      <c r="BR72" s="65"/>
      <c r="BS72" s="65"/>
      <c r="BT72" s="65"/>
      <c r="BU72" s="65"/>
      <c r="BV72" s="65"/>
      <c r="BW72" s="65"/>
      <c r="BX72" s="65"/>
      <c r="BY72" s="65"/>
      <c r="BZ72" s="66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4"/>
      <c r="BM73" s="65"/>
      <c r="BN73" s="65"/>
      <c r="BO73" s="65"/>
      <c r="BP73" s="65"/>
      <c r="BQ73" s="65"/>
      <c r="BR73" s="65"/>
      <c r="BS73" s="65"/>
      <c r="BT73" s="65"/>
      <c r="BU73" s="65"/>
      <c r="BV73" s="65"/>
      <c r="BW73" s="65"/>
      <c r="BX73" s="65"/>
      <c r="BY73" s="65"/>
      <c r="BZ73" s="66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4"/>
      <c r="BM74" s="65"/>
      <c r="BN74" s="65"/>
      <c r="BO74" s="65"/>
      <c r="BP74" s="65"/>
      <c r="BQ74" s="65"/>
      <c r="BR74" s="65"/>
      <c r="BS74" s="65"/>
      <c r="BT74" s="65"/>
      <c r="BU74" s="65"/>
      <c r="BV74" s="65"/>
      <c r="BW74" s="65"/>
      <c r="BX74" s="65"/>
      <c r="BY74" s="65"/>
      <c r="BZ74" s="66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4"/>
      <c r="BM75" s="65"/>
      <c r="BN75" s="65"/>
      <c r="BO75" s="65"/>
      <c r="BP75" s="65"/>
      <c r="BQ75" s="65"/>
      <c r="BR75" s="65"/>
      <c r="BS75" s="65"/>
      <c r="BT75" s="65"/>
      <c r="BU75" s="65"/>
      <c r="BV75" s="65"/>
      <c r="BW75" s="65"/>
      <c r="BX75" s="65"/>
      <c r="BY75" s="65"/>
      <c r="BZ75" s="66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4"/>
      <c r="BM76" s="65"/>
      <c r="BN76" s="65"/>
      <c r="BO76" s="65"/>
      <c r="BP76" s="65"/>
      <c r="BQ76" s="65"/>
      <c r="BR76" s="65"/>
      <c r="BS76" s="65"/>
      <c r="BT76" s="65"/>
      <c r="BU76" s="65"/>
      <c r="BV76" s="65"/>
      <c r="BW76" s="65"/>
      <c r="BX76" s="65"/>
      <c r="BY76" s="65"/>
      <c r="BZ76" s="66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4"/>
      <c r="BM77" s="65"/>
      <c r="BN77" s="65"/>
      <c r="BO77" s="65"/>
      <c r="BP77" s="65"/>
      <c r="BQ77" s="65"/>
      <c r="BR77" s="65"/>
      <c r="BS77" s="65"/>
      <c r="BT77" s="65"/>
      <c r="BU77" s="65"/>
      <c r="BV77" s="65"/>
      <c r="BW77" s="65"/>
      <c r="BX77" s="65"/>
      <c r="BY77" s="65"/>
      <c r="BZ77" s="66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4"/>
      <c r="BM78" s="65"/>
      <c r="BN78" s="65"/>
      <c r="BO78" s="65"/>
      <c r="BP78" s="65"/>
      <c r="BQ78" s="65"/>
      <c r="BR78" s="65"/>
      <c r="BS78" s="65"/>
      <c r="BT78" s="65"/>
      <c r="BU78" s="65"/>
      <c r="BV78" s="65"/>
      <c r="BW78" s="65"/>
      <c r="BX78" s="65"/>
      <c r="BY78" s="65"/>
      <c r="BZ78" s="66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4"/>
      <c r="BM79" s="65"/>
      <c r="BN79" s="65"/>
      <c r="BO79" s="65"/>
      <c r="BP79" s="65"/>
      <c r="BQ79" s="65"/>
      <c r="BR79" s="65"/>
      <c r="BS79" s="65"/>
      <c r="BT79" s="65"/>
      <c r="BU79" s="65"/>
      <c r="BV79" s="65"/>
      <c r="BW79" s="65"/>
      <c r="BX79" s="65"/>
      <c r="BY79" s="65"/>
      <c r="BZ79" s="66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4"/>
      <c r="BM80" s="65"/>
      <c r="BN80" s="65"/>
      <c r="BO80" s="65"/>
      <c r="BP80" s="65"/>
      <c r="BQ80" s="65"/>
      <c r="BR80" s="65"/>
      <c r="BS80" s="65"/>
      <c r="BT80" s="65"/>
      <c r="BU80" s="65"/>
      <c r="BV80" s="65"/>
      <c r="BW80" s="65"/>
      <c r="BX80" s="65"/>
      <c r="BY80" s="65"/>
      <c r="BZ80" s="66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4"/>
      <c r="BM81" s="65"/>
      <c r="BN81" s="65"/>
      <c r="BO81" s="65"/>
      <c r="BP81" s="65"/>
      <c r="BQ81" s="65"/>
      <c r="BR81" s="65"/>
      <c r="BS81" s="65"/>
      <c r="BT81" s="65"/>
      <c r="BU81" s="65"/>
      <c r="BV81" s="65"/>
      <c r="BW81" s="65"/>
      <c r="BX81" s="65"/>
      <c r="BY81" s="65"/>
      <c r="BZ81" s="66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7"/>
      <c r="BM82" s="68"/>
      <c r="BN82" s="68"/>
      <c r="BO82" s="68"/>
      <c r="BP82" s="68"/>
      <c r="BQ82" s="68"/>
      <c r="BR82" s="68"/>
      <c r="BS82" s="68"/>
      <c r="BT82" s="68"/>
      <c r="BU82" s="68"/>
      <c r="BV82" s="68"/>
      <c r="BW82" s="68"/>
      <c r="BX82" s="68"/>
      <c r="BY82" s="68"/>
      <c r="BZ82" s="69"/>
    </row>
    <row r="83" spans="1:78" x14ac:dyDescent="0.15">
      <c r="C83" s="70" t="s">
        <v>30</v>
      </c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70"/>
      <c r="BI83" s="70"/>
      <c r="BJ83" s="70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【105.07】</v>
      </c>
      <c r="F85" s="12" t="str">
        <f>データ!AT6</f>
        <v>【63.54】</v>
      </c>
      <c r="G85" s="12" t="str">
        <f>データ!BE6</f>
        <v>【50.90】</v>
      </c>
      <c r="H85" s="12" t="str">
        <f>データ!BP6</f>
        <v>【1,099.15】</v>
      </c>
      <c r="I85" s="12" t="str">
        <f>データ!CA6</f>
        <v>【72.92】</v>
      </c>
      <c r="J85" s="12" t="str">
        <f>データ!CL6</f>
        <v>【225.78】</v>
      </c>
      <c r="K85" s="12" t="str">
        <f>データ!CW6</f>
        <v>【43.17】</v>
      </c>
      <c r="L85" s="12" t="str">
        <f>データ!DH6</f>
        <v>【86.31】</v>
      </c>
      <c r="M85" s="12" t="str">
        <f>データ!DS6</f>
        <v>【30.82】</v>
      </c>
      <c r="N85" s="12" t="str">
        <f>データ!ED6</f>
        <v>【0.06】</v>
      </c>
      <c r="O85" s="12" t="str">
        <f>データ!EO6</f>
        <v>【0.15】</v>
      </c>
    </row>
  </sheetData>
  <sheetProtection algorithmName="SHA-512" hashValue="H3llGZrCkGkJbp8kL95A5xP7Urhj4gM1k3AA25TBX89woVFgUWMElbYq0OPlFTXKKjNtdzl4jdJHcPS3epTNWQ==" saltValue="yVVpWt52BUZWkMiixMe16g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B10:H10"/>
    <mergeCell ref="I10:O10"/>
    <mergeCell ref="P10:V10"/>
    <mergeCell ref="W10:AC10"/>
    <mergeCell ref="AD10:AJ10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I9:O9"/>
    <mergeCell ref="P9:V9"/>
    <mergeCell ref="W9:AC9"/>
    <mergeCell ref="AD9:AJ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54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15">
      <c r="A4" s="14" t="s">
        <v>55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56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57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58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59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60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61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62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63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64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65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66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15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15">
      <c r="A6" s="14" t="s">
        <v>95</v>
      </c>
      <c r="B6" s="19">
        <f>B7</f>
        <v>2024</v>
      </c>
      <c r="C6" s="19">
        <f t="shared" ref="C6:X6" si="3">C7</f>
        <v>43621</v>
      </c>
      <c r="D6" s="19">
        <f t="shared" si="3"/>
        <v>46</v>
      </c>
      <c r="E6" s="19">
        <f t="shared" si="3"/>
        <v>17</v>
      </c>
      <c r="F6" s="19">
        <f t="shared" si="3"/>
        <v>4</v>
      </c>
      <c r="G6" s="19">
        <f t="shared" si="3"/>
        <v>0</v>
      </c>
      <c r="H6" s="19" t="str">
        <f t="shared" si="3"/>
        <v>宮城県　山元町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特定環境保全公共下水道</v>
      </c>
      <c r="L6" s="19" t="str">
        <f t="shared" si="3"/>
        <v>D1</v>
      </c>
      <c r="M6" s="19" t="str">
        <f t="shared" si="3"/>
        <v>非設置</v>
      </c>
      <c r="N6" s="20" t="str">
        <f t="shared" si="3"/>
        <v>-</v>
      </c>
      <c r="O6" s="20">
        <f t="shared" si="3"/>
        <v>63.98</v>
      </c>
      <c r="P6" s="20">
        <f t="shared" si="3"/>
        <v>60.21</v>
      </c>
      <c r="Q6" s="20">
        <f t="shared" si="3"/>
        <v>71.13</v>
      </c>
      <c r="R6" s="20">
        <f t="shared" si="3"/>
        <v>3652</v>
      </c>
      <c r="S6" s="20">
        <f t="shared" si="3"/>
        <v>11427</v>
      </c>
      <c r="T6" s="20">
        <f t="shared" si="3"/>
        <v>64.58</v>
      </c>
      <c r="U6" s="20">
        <f t="shared" si="3"/>
        <v>176.94</v>
      </c>
      <c r="V6" s="20">
        <f t="shared" si="3"/>
        <v>6860</v>
      </c>
      <c r="W6" s="20">
        <f t="shared" si="3"/>
        <v>4.92</v>
      </c>
      <c r="X6" s="20">
        <f t="shared" si="3"/>
        <v>1394.31</v>
      </c>
      <c r="Y6" s="21">
        <f>IF(Y7="",NA(),Y7)</f>
        <v>117.57</v>
      </c>
      <c r="Z6" s="21">
        <f t="shared" ref="Z6:AH6" si="4">IF(Z7="",NA(),Z7)</f>
        <v>123.59</v>
      </c>
      <c r="AA6" s="21">
        <f t="shared" si="4"/>
        <v>127.86</v>
      </c>
      <c r="AB6" s="21">
        <f t="shared" si="4"/>
        <v>129.09</v>
      </c>
      <c r="AC6" s="21">
        <f t="shared" si="4"/>
        <v>130.61000000000001</v>
      </c>
      <c r="AD6" s="21">
        <f t="shared" si="4"/>
        <v>105.78</v>
      </c>
      <c r="AE6" s="21">
        <f t="shared" si="4"/>
        <v>106.09</v>
      </c>
      <c r="AF6" s="21">
        <f t="shared" si="4"/>
        <v>106.44</v>
      </c>
      <c r="AG6" s="21">
        <f t="shared" si="4"/>
        <v>102.68</v>
      </c>
      <c r="AH6" s="21">
        <f t="shared" si="4"/>
        <v>103.79</v>
      </c>
      <c r="AI6" s="20" t="str">
        <f>IF(AI7="","",IF(AI7="-","【-】","【"&amp;SUBSTITUTE(TEXT(AI7,"#,##0.00"),"-","△")&amp;"】"))</f>
        <v>【105.07】</v>
      </c>
      <c r="AJ6" s="21">
        <f>IF(AJ7="",NA(),AJ7)</f>
        <v>129.86000000000001</v>
      </c>
      <c r="AK6" s="21">
        <f t="shared" ref="AK6:AS6" si="5">IF(AK7="",NA(),AK7)</f>
        <v>58.49</v>
      </c>
      <c r="AL6" s="20">
        <f t="shared" si="5"/>
        <v>0</v>
      </c>
      <c r="AM6" s="20">
        <f t="shared" si="5"/>
        <v>0</v>
      </c>
      <c r="AN6" s="20">
        <f t="shared" si="5"/>
        <v>0</v>
      </c>
      <c r="AO6" s="21">
        <f t="shared" si="5"/>
        <v>63.96</v>
      </c>
      <c r="AP6" s="21">
        <f t="shared" si="5"/>
        <v>69.42</v>
      </c>
      <c r="AQ6" s="21">
        <f t="shared" si="5"/>
        <v>72.86</v>
      </c>
      <c r="AR6" s="21">
        <f t="shared" si="5"/>
        <v>58.68</v>
      </c>
      <c r="AS6" s="21">
        <f t="shared" si="5"/>
        <v>53.87</v>
      </c>
      <c r="AT6" s="20" t="str">
        <f>IF(AT7="","",IF(AT7="-","【-】","【"&amp;SUBSTITUTE(TEXT(AT7,"#,##0.00"),"-","△")&amp;"】"))</f>
        <v>【63.54】</v>
      </c>
      <c r="AU6" s="21">
        <f>IF(AU7="",NA(),AU7)</f>
        <v>81.92</v>
      </c>
      <c r="AV6" s="21">
        <f t="shared" ref="AV6:BD6" si="6">IF(AV7="",NA(),AV7)</f>
        <v>76.260000000000005</v>
      </c>
      <c r="AW6" s="21">
        <f t="shared" si="6"/>
        <v>84.13</v>
      </c>
      <c r="AX6" s="21">
        <f t="shared" si="6"/>
        <v>100.51</v>
      </c>
      <c r="AY6" s="21">
        <f t="shared" si="6"/>
        <v>124.16</v>
      </c>
      <c r="AZ6" s="21">
        <f t="shared" si="6"/>
        <v>44.24</v>
      </c>
      <c r="BA6" s="21">
        <f t="shared" si="6"/>
        <v>43.07</v>
      </c>
      <c r="BB6" s="21">
        <f t="shared" si="6"/>
        <v>45.42</v>
      </c>
      <c r="BC6" s="21">
        <f t="shared" si="6"/>
        <v>45.01</v>
      </c>
      <c r="BD6" s="21">
        <f t="shared" si="6"/>
        <v>46.37</v>
      </c>
      <c r="BE6" s="20" t="str">
        <f>IF(BE7="","",IF(BE7="-","【-】","【"&amp;SUBSTITUTE(TEXT(BE7,"#,##0.00"),"-","△")&amp;"】"))</f>
        <v>【50.90】</v>
      </c>
      <c r="BF6" s="21">
        <f>IF(BF7="",NA(),BF7)</f>
        <v>944.87</v>
      </c>
      <c r="BG6" s="21">
        <f t="shared" ref="BG6:BO6" si="7">IF(BG7="",NA(),BG7)</f>
        <v>911.71</v>
      </c>
      <c r="BH6" s="21">
        <f t="shared" si="7"/>
        <v>811.05</v>
      </c>
      <c r="BI6" s="21">
        <f t="shared" si="7"/>
        <v>864.38</v>
      </c>
      <c r="BJ6" s="21">
        <f t="shared" si="7"/>
        <v>804.63</v>
      </c>
      <c r="BK6" s="21">
        <f t="shared" si="7"/>
        <v>1258.43</v>
      </c>
      <c r="BL6" s="21">
        <f t="shared" si="7"/>
        <v>1163.75</v>
      </c>
      <c r="BM6" s="21">
        <f t="shared" si="7"/>
        <v>1195.47</v>
      </c>
      <c r="BN6" s="21">
        <f t="shared" si="7"/>
        <v>1141.98</v>
      </c>
      <c r="BO6" s="21">
        <f t="shared" si="7"/>
        <v>1062.58</v>
      </c>
      <c r="BP6" s="20" t="str">
        <f>IF(BP7="","",IF(BP7="-","【-】","【"&amp;SUBSTITUTE(TEXT(BP7,"#,##0.00"),"-","△")&amp;"】"))</f>
        <v>【1,099.15】</v>
      </c>
      <c r="BQ6" s="21">
        <f>IF(BQ7="",NA(),BQ7)</f>
        <v>51.16</v>
      </c>
      <c r="BR6" s="21">
        <f t="shared" ref="BR6:BZ6" si="8">IF(BR7="",NA(),BR7)</f>
        <v>114.93</v>
      </c>
      <c r="BS6" s="21">
        <f t="shared" si="8"/>
        <v>98.1</v>
      </c>
      <c r="BT6" s="21">
        <f t="shared" si="8"/>
        <v>98.35</v>
      </c>
      <c r="BU6" s="21">
        <f t="shared" si="8"/>
        <v>105.36</v>
      </c>
      <c r="BV6" s="21">
        <f t="shared" si="8"/>
        <v>73.36</v>
      </c>
      <c r="BW6" s="21">
        <f t="shared" si="8"/>
        <v>72.599999999999994</v>
      </c>
      <c r="BX6" s="21">
        <f t="shared" si="8"/>
        <v>69.430000000000007</v>
      </c>
      <c r="BY6" s="21">
        <f t="shared" si="8"/>
        <v>82.27</v>
      </c>
      <c r="BZ6" s="21">
        <f t="shared" si="8"/>
        <v>80.36</v>
      </c>
      <c r="CA6" s="20" t="str">
        <f>IF(CA7="","",IF(CA7="-","【-】","【"&amp;SUBSTITUTE(TEXT(CA7,"#,##0.00"),"-","△")&amp;"】"))</f>
        <v>【72.92】</v>
      </c>
      <c r="CB6" s="21">
        <f>IF(CB7="",NA(),CB7)</f>
        <v>359.87</v>
      </c>
      <c r="CC6" s="21">
        <f t="shared" ref="CC6:CK6" si="9">IF(CC7="",NA(),CC7)</f>
        <v>161.1</v>
      </c>
      <c r="CD6" s="21">
        <f t="shared" si="9"/>
        <v>192.77</v>
      </c>
      <c r="CE6" s="21">
        <f t="shared" si="9"/>
        <v>192.08</v>
      </c>
      <c r="CF6" s="21">
        <f t="shared" si="9"/>
        <v>180.05</v>
      </c>
      <c r="CG6" s="21">
        <f t="shared" si="9"/>
        <v>224.88</v>
      </c>
      <c r="CH6" s="21">
        <f t="shared" si="9"/>
        <v>228.64</v>
      </c>
      <c r="CI6" s="21">
        <f t="shared" si="9"/>
        <v>239.46</v>
      </c>
      <c r="CJ6" s="21">
        <f t="shared" si="9"/>
        <v>194.42</v>
      </c>
      <c r="CK6" s="21">
        <f t="shared" si="9"/>
        <v>201.33</v>
      </c>
      <c r="CL6" s="20" t="str">
        <f>IF(CL7="","",IF(CL7="-","【-】","【"&amp;SUBSTITUTE(TEXT(CL7,"#,##0.00"),"-","△")&amp;"】"))</f>
        <v>【225.78】</v>
      </c>
      <c r="CM6" s="21">
        <f>IF(CM7="",NA(),CM7)</f>
        <v>55.1</v>
      </c>
      <c r="CN6" s="21">
        <f t="shared" ref="CN6:CV6" si="10">IF(CN7="",NA(),CN7)</f>
        <v>51.86</v>
      </c>
      <c r="CO6" s="21">
        <f t="shared" si="10"/>
        <v>47.8</v>
      </c>
      <c r="CP6" s="21">
        <f t="shared" si="10"/>
        <v>47.72</v>
      </c>
      <c r="CQ6" s="21">
        <f t="shared" si="10"/>
        <v>49.4</v>
      </c>
      <c r="CR6" s="21">
        <f t="shared" si="10"/>
        <v>42.4</v>
      </c>
      <c r="CS6" s="21">
        <f t="shared" si="10"/>
        <v>42.28</v>
      </c>
      <c r="CT6" s="21">
        <f t="shared" si="10"/>
        <v>41.06</v>
      </c>
      <c r="CU6" s="21">
        <f t="shared" si="10"/>
        <v>45.6</v>
      </c>
      <c r="CV6" s="21">
        <f t="shared" si="10"/>
        <v>44.79</v>
      </c>
      <c r="CW6" s="20" t="str">
        <f>IF(CW7="","",IF(CW7="-","【-】","【"&amp;SUBSTITUTE(TEXT(CW7,"#,##0.00"),"-","△")&amp;"】"))</f>
        <v>【43.17】</v>
      </c>
      <c r="CX6" s="21">
        <f>IF(CX7="",NA(),CX7)</f>
        <v>98.8</v>
      </c>
      <c r="CY6" s="21">
        <f t="shared" ref="CY6:DG6" si="11">IF(CY7="",NA(),CY7)</f>
        <v>98.81</v>
      </c>
      <c r="CZ6" s="21">
        <f t="shared" si="11"/>
        <v>98.94</v>
      </c>
      <c r="DA6" s="21">
        <f t="shared" si="11"/>
        <v>98.69</v>
      </c>
      <c r="DB6" s="21">
        <f t="shared" si="11"/>
        <v>99.24</v>
      </c>
      <c r="DC6" s="21">
        <f t="shared" si="11"/>
        <v>84.19</v>
      </c>
      <c r="DD6" s="21">
        <f t="shared" si="11"/>
        <v>84.34</v>
      </c>
      <c r="DE6" s="21">
        <f t="shared" si="11"/>
        <v>84.34</v>
      </c>
      <c r="DF6" s="21">
        <f t="shared" si="11"/>
        <v>88.66</v>
      </c>
      <c r="DG6" s="21">
        <f t="shared" si="11"/>
        <v>88.68</v>
      </c>
      <c r="DH6" s="20" t="str">
        <f>IF(DH7="","",IF(DH7="-","【-】","【"&amp;SUBSTITUTE(TEXT(DH7,"#,##0.00"),"-","△")&amp;"】"))</f>
        <v>【86.31】</v>
      </c>
      <c r="DI6" s="21">
        <f>IF(DI7="",NA(),DI7)</f>
        <v>25.37</v>
      </c>
      <c r="DJ6" s="21">
        <f t="shared" ref="DJ6:DR6" si="12">IF(DJ7="",NA(),DJ7)</f>
        <v>27.68</v>
      </c>
      <c r="DK6" s="21">
        <f t="shared" si="12"/>
        <v>30.18</v>
      </c>
      <c r="DL6" s="21">
        <f t="shared" si="12"/>
        <v>32.69</v>
      </c>
      <c r="DM6" s="21">
        <f t="shared" si="12"/>
        <v>35.200000000000003</v>
      </c>
      <c r="DN6" s="21">
        <f t="shared" si="12"/>
        <v>21.36</v>
      </c>
      <c r="DO6" s="21">
        <f t="shared" si="12"/>
        <v>22.79</v>
      </c>
      <c r="DP6" s="21">
        <f t="shared" si="12"/>
        <v>24.8</v>
      </c>
      <c r="DQ6" s="21">
        <f t="shared" si="12"/>
        <v>33.159999999999997</v>
      </c>
      <c r="DR6" s="21">
        <f t="shared" si="12"/>
        <v>34.590000000000003</v>
      </c>
      <c r="DS6" s="20" t="str">
        <f>IF(DS7="","",IF(DS7="-","【-】","【"&amp;SUBSTITUTE(TEXT(DS7,"#,##0.00"),"-","△")&amp;"】"))</f>
        <v>【30.82】</v>
      </c>
      <c r="DT6" s="20">
        <f>IF(DT7="",NA(),DT7)</f>
        <v>0</v>
      </c>
      <c r="DU6" s="20">
        <f t="shared" ref="DU6:EC6" si="13">IF(DU7="",NA(),DU7)</f>
        <v>0</v>
      </c>
      <c r="DV6" s="20">
        <f t="shared" si="13"/>
        <v>0</v>
      </c>
      <c r="DW6" s="20">
        <f t="shared" si="13"/>
        <v>0</v>
      </c>
      <c r="DX6" s="20">
        <f t="shared" si="13"/>
        <v>0</v>
      </c>
      <c r="DY6" s="21">
        <f t="shared" si="13"/>
        <v>0.01</v>
      </c>
      <c r="DZ6" s="21">
        <f t="shared" si="13"/>
        <v>0.01</v>
      </c>
      <c r="EA6" s="21">
        <f t="shared" si="13"/>
        <v>0.02</v>
      </c>
      <c r="EB6" s="21">
        <f t="shared" si="13"/>
        <v>0.12</v>
      </c>
      <c r="EC6" s="21">
        <f t="shared" si="13"/>
        <v>0.1</v>
      </c>
      <c r="ED6" s="20" t="str">
        <f>IF(ED7="","",IF(ED7="-","【-】","【"&amp;SUBSTITUTE(TEXT(ED7,"#,##0.00"),"-","△")&amp;"】"))</f>
        <v>【0.06】</v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0.39</v>
      </c>
      <c r="EK6" s="21">
        <f t="shared" si="14"/>
        <v>0.1</v>
      </c>
      <c r="EL6" s="21">
        <f t="shared" si="14"/>
        <v>0.08</v>
      </c>
      <c r="EM6" s="21">
        <f t="shared" si="14"/>
        <v>0.17</v>
      </c>
      <c r="EN6" s="21">
        <f t="shared" si="14"/>
        <v>0.27</v>
      </c>
      <c r="EO6" s="20" t="str">
        <f>IF(EO7="","",IF(EO7="-","【-】","【"&amp;SUBSTITUTE(TEXT(EO7,"#,##0.00"),"-","△")&amp;"】"))</f>
        <v>【0.15】</v>
      </c>
    </row>
    <row r="7" spans="1:148" s="22" customFormat="1" x14ac:dyDescent="0.15">
      <c r="A7" s="14"/>
      <c r="B7" s="23">
        <v>2024</v>
      </c>
      <c r="C7" s="23">
        <v>43621</v>
      </c>
      <c r="D7" s="23">
        <v>46</v>
      </c>
      <c r="E7" s="23">
        <v>17</v>
      </c>
      <c r="F7" s="23">
        <v>4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63.98</v>
      </c>
      <c r="P7" s="24">
        <v>60.21</v>
      </c>
      <c r="Q7" s="24">
        <v>71.13</v>
      </c>
      <c r="R7" s="24">
        <v>3652</v>
      </c>
      <c r="S7" s="24">
        <v>11427</v>
      </c>
      <c r="T7" s="24">
        <v>64.58</v>
      </c>
      <c r="U7" s="24">
        <v>176.94</v>
      </c>
      <c r="V7" s="24">
        <v>6860</v>
      </c>
      <c r="W7" s="24">
        <v>4.92</v>
      </c>
      <c r="X7" s="24">
        <v>1394.31</v>
      </c>
      <c r="Y7" s="24">
        <v>117.57</v>
      </c>
      <c r="Z7" s="24">
        <v>123.59</v>
      </c>
      <c r="AA7" s="24">
        <v>127.86</v>
      </c>
      <c r="AB7" s="24">
        <v>129.09</v>
      </c>
      <c r="AC7" s="24">
        <v>130.61000000000001</v>
      </c>
      <c r="AD7" s="24">
        <v>105.78</v>
      </c>
      <c r="AE7" s="24">
        <v>106.09</v>
      </c>
      <c r="AF7" s="24">
        <v>106.44</v>
      </c>
      <c r="AG7" s="24">
        <v>102.68</v>
      </c>
      <c r="AH7" s="24">
        <v>103.79</v>
      </c>
      <c r="AI7" s="24">
        <v>105.07</v>
      </c>
      <c r="AJ7" s="24">
        <v>129.86000000000001</v>
      </c>
      <c r="AK7" s="24">
        <v>58.49</v>
      </c>
      <c r="AL7" s="24">
        <v>0</v>
      </c>
      <c r="AM7" s="24">
        <v>0</v>
      </c>
      <c r="AN7" s="24">
        <v>0</v>
      </c>
      <c r="AO7" s="24">
        <v>63.96</v>
      </c>
      <c r="AP7" s="24">
        <v>69.42</v>
      </c>
      <c r="AQ7" s="24">
        <v>72.86</v>
      </c>
      <c r="AR7" s="24">
        <v>58.68</v>
      </c>
      <c r="AS7" s="24">
        <v>53.87</v>
      </c>
      <c r="AT7" s="24">
        <v>63.54</v>
      </c>
      <c r="AU7" s="24">
        <v>81.92</v>
      </c>
      <c r="AV7" s="24">
        <v>76.260000000000005</v>
      </c>
      <c r="AW7" s="24">
        <v>84.13</v>
      </c>
      <c r="AX7" s="24">
        <v>100.51</v>
      </c>
      <c r="AY7" s="24">
        <v>124.16</v>
      </c>
      <c r="AZ7" s="24">
        <v>44.24</v>
      </c>
      <c r="BA7" s="24">
        <v>43.07</v>
      </c>
      <c r="BB7" s="24">
        <v>45.42</v>
      </c>
      <c r="BC7" s="24">
        <v>45.01</v>
      </c>
      <c r="BD7" s="24">
        <v>46.37</v>
      </c>
      <c r="BE7" s="24">
        <v>50.9</v>
      </c>
      <c r="BF7" s="24">
        <v>944.87</v>
      </c>
      <c r="BG7" s="24">
        <v>911.71</v>
      </c>
      <c r="BH7" s="24">
        <v>811.05</v>
      </c>
      <c r="BI7" s="24">
        <v>864.38</v>
      </c>
      <c r="BJ7" s="24">
        <v>804.63</v>
      </c>
      <c r="BK7" s="24">
        <v>1258.43</v>
      </c>
      <c r="BL7" s="24">
        <v>1163.75</v>
      </c>
      <c r="BM7" s="24">
        <v>1195.47</v>
      </c>
      <c r="BN7" s="24">
        <v>1141.98</v>
      </c>
      <c r="BO7" s="24">
        <v>1062.58</v>
      </c>
      <c r="BP7" s="24">
        <v>1099.1500000000001</v>
      </c>
      <c r="BQ7" s="24">
        <v>51.16</v>
      </c>
      <c r="BR7" s="24">
        <v>114.93</v>
      </c>
      <c r="BS7" s="24">
        <v>98.1</v>
      </c>
      <c r="BT7" s="24">
        <v>98.35</v>
      </c>
      <c r="BU7" s="24">
        <v>105.36</v>
      </c>
      <c r="BV7" s="24">
        <v>73.36</v>
      </c>
      <c r="BW7" s="24">
        <v>72.599999999999994</v>
      </c>
      <c r="BX7" s="24">
        <v>69.430000000000007</v>
      </c>
      <c r="BY7" s="24">
        <v>82.27</v>
      </c>
      <c r="BZ7" s="24">
        <v>80.36</v>
      </c>
      <c r="CA7" s="24">
        <v>72.92</v>
      </c>
      <c r="CB7" s="24">
        <v>359.87</v>
      </c>
      <c r="CC7" s="24">
        <v>161.1</v>
      </c>
      <c r="CD7" s="24">
        <v>192.77</v>
      </c>
      <c r="CE7" s="24">
        <v>192.08</v>
      </c>
      <c r="CF7" s="24">
        <v>180.05</v>
      </c>
      <c r="CG7" s="24">
        <v>224.88</v>
      </c>
      <c r="CH7" s="24">
        <v>228.64</v>
      </c>
      <c r="CI7" s="24">
        <v>239.46</v>
      </c>
      <c r="CJ7" s="24">
        <v>194.42</v>
      </c>
      <c r="CK7" s="24">
        <v>201.33</v>
      </c>
      <c r="CL7" s="24">
        <v>225.78</v>
      </c>
      <c r="CM7" s="24">
        <v>55.1</v>
      </c>
      <c r="CN7" s="24">
        <v>51.86</v>
      </c>
      <c r="CO7" s="24">
        <v>47.8</v>
      </c>
      <c r="CP7" s="24">
        <v>47.72</v>
      </c>
      <c r="CQ7" s="24">
        <v>49.4</v>
      </c>
      <c r="CR7" s="24">
        <v>42.4</v>
      </c>
      <c r="CS7" s="24">
        <v>42.28</v>
      </c>
      <c r="CT7" s="24">
        <v>41.06</v>
      </c>
      <c r="CU7" s="24">
        <v>45.6</v>
      </c>
      <c r="CV7" s="24">
        <v>44.79</v>
      </c>
      <c r="CW7" s="24">
        <v>43.17</v>
      </c>
      <c r="CX7" s="24">
        <v>98.8</v>
      </c>
      <c r="CY7" s="24">
        <v>98.81</v>
      </c>
      <c r="CZ7" s="24">
        <v>98.94</v>
      </c>
      <c r="DA7" s="24">
        <v>98.69</v>
      </c>
      <c r="DB7" s="24">
        <v>99.24</v>
      </c>
      <c r="DC7" s="24">
        <v>84.19</v>
      </c>
      <c r="DD7" s="24">
        <v>84.34</v>
      </c>
      <c r="DE7" s="24">
        <v>84.34</v>
      </c>
      <c r="DF7" s="24">
        <v>88.66</v>
      </c>
      <c r="DG7" s="24">
        <v>88.68</v>
      </c>
      <c r="DH7" s="24">
        <v>86.31</v>
      </c>
      <c r="DI7" s="24">
        <v>25.37</v>
      </c>
      <c r="DJ7" s="24">
        <v>27.68</v>
      </c>
      <c r="DK7" s="24">
        <v>30.18</v>
      </c>
      <c r="DL7" s="24">
        <v>32.69</v>
      </c>
      <c r="DM7" s="24">
        <v>35.200000000000003</v>
      </c>
      <c r="DN7" s="24">
        <v>21.36</v>
      </c>
      <c r="DO7" s="24">
        <v>22.79</v>
      </c>
      <c r="DP7" s="24">
        <v>24.8</v>
      </c>
      <c r="DQ7" s="24">
        <v>33.159999999999997</v>
      </c>
      <c r="DR7" s="24">
        <v>34.590000000000003</v>
      </c>
      <c r="DS7" s="24">
        <v>30.82</v>
      </c>
      <c r="DT7" s="24">
        <v>0</v>
      </c>
      <c r="DU7" s="24">
        <v>0</v>
      </c>
      <c r="DV7" s="24">
        <v>0</v>
      </c>
      <c r="DW7" s="24">
        <v>0</v>
      </c>
      <c r="DX7" s="24">
        <v>0</v>
      </c>
      <c r="DY7" s="24">
        <v>0.01</v>
      </c>
      <c r="DZ7" s="24">
        <v>0.01</v>
      </c>
      <c r="EA7" s="24">
        <v>0.02</v>
      </c>
      <c r="EB7" s="24">
        <v>0.12</v>
      </c>
      <c r="EC7" s="24">
        <v>0.1</v>
      </c>
      <c r="ED7" s="24">
        <v>0.06</v>
      </c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0.39</v>
      </c>
      <c r="EK7" s="24">
        <v>0.1</v>
      </c>
      <c r="EL7" s="24">
        <v>0.08</v>
      </c>
      <c r="EM7" s="24">
        <v>0.17</v>
      </c>
      <c r="EN7" s="24">
        <v>0.27</v>
      </c>
      <c r="EO7" s="24">
        <v>0.15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15">
      <c r="B13" t="s">
        <v>110</v>
      </c>
      <c r="C13" t="s">
        <v>110</v>
      </c>
      <c r="D13" t="s">
        <v>110</v>
      </c>
      <c r="E13" t="s">
        <v>110</v>
      </c>
      <c r="F13" t="s">
        <v>111</v>
      </c>
      <c r="G13" t="s">
        <v>112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dcterms:created xsi:type="dcterms:W3CDTF">2025-12-23T06:08:54Z</dcterms:created>
  <dcterms:modified xsi:type="dcterms:W3CDTF">2026-01-25T03:22:25Z</dcterms:modified>
  <cp:category/>
</cp:coreProperties>
</file>