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<sst xmlns="http://schemas.openxmlformats.org/spreadsheetml/2006/main" count="220" uniqueCount="109">
  <si>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</si>
  <si>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</si>
  <si>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</si>
  <si>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</si>
  <si>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</si>
  <si>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</si>
  <si>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</si>
  <si>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</si>
  <si>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</si>
  <si>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</si>
  <si>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</si>
  <si>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</si>
  <si>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</si>
  <si>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</si>
  <si>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</si>
  <si>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</si>
  <si>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</si>
  <si>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</si>
  <si>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</si>
  <si>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</si>
  <si>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</si>
  <si>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</si>
  <si>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</si>
  <si>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</si>
  <si>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</si>
  <si>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</si>
  <si>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</si>
  <si>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</si>
  <si>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</si>
  <si>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</si>
  <si>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</si>
  <si>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</si>
  <si>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</si>
  <si>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</si>
  <si>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</si>
  <si>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</si>
  <si>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</si>
  <si>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</si>
  <si>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</si>
  <si>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</si>
  <si>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</si>
  <si>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</si>
  <si>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</si>
  <si>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</si>
  <si>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</si>
  <si>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</si>
  <si>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</si>
  <si>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</si>
  <si>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</si>
  <si>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</si>
  <si>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</si>
  <si>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</si>
  <si>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</si>
  <si>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</si>
  <si>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</si>
  <si>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</si>
  <si>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</si>
  <si>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</si>
  <si>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</si>
  <si>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</si>
  <si>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</si>
  <si>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</si>
  <si>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</si>
  <si>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</si>
  <si>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</si>
  <si>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</si>
  <si>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</si>
  <si>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</si>
  <si>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</si>
  <si>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</si>
  <si>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</si>
  <si>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</si>
  <si>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</si>
  <si>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</si>
  <si>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</si>
  <si>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</si>
  <si>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</si>
  <si>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</si>
  <si>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</si>
  <si>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</si>
  <si>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</si>
  <si>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</si>
  <si>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</si>
  <si>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</si>
  <si>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</si>
  <si>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</si>
  <si>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</si>
  <si>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</si>
  <si>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</si>
  <si>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</si>
  <si>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</si>
  <si>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</si>
  <si>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</si>
  <si>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</si>
  <si>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</si>
  <si>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</si>
  <si>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</si>
  <si>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</si>
  <si>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</si>
  <si>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</si>
  <si>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</si>
  <si>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</si>
  <si>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</si>
  <si>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</si>
  <si>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</si>
  <si>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</si>
  <si>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が比較的新しいことから、老朽化率は０となっている。しかし、有形固定資産減価償却率が類似団体平均値同様増加傾向にあることから、今後管路更新を念頭に置いた収支計画が必要となっていくと考えられる。
一方、東日本大震災により被災した管渠の更新業務が発生しており、管渠改善率はＨ２４以降増加している。</t>
    <rPh sb="0" eb="2">
      <t>カンキョ</t>
    </rPh>
    <rPh sb="3" eb="6">
      <t>ヒカクテキ</t>
    </rPh>
    <rPh sb="6" eb="7">
      <t>アタラ</t>
    </rPh>
    <rPh sb="14" eb="17">
      <t>ロウキュウカ</t>
    </rPh>
    <rPh sb="17" eb="18">
      <t>リツ</t>
    </rPh>
    <rPh sb="31" eb="33">
      <t>ユウケイ</t>
    </rPh>
    <rPh sb="33" eb="35">
      <t>コテイ</t>
    </rPh>
    <rPh sb="35" eb="37">
      <t>シサン</t>
    </rPh>
    <rPh sb="37" eb="39">
      <t>ゲンカ</t>
    </rPh>
    <rPh sb="39" eb="41">
      <t>ショウキャク</t>
    </rPh>
    <rPh sb="41" eb="42">
      <t>リツ</t>
    </rPh>
    <rPh sb="43" eb="45">
      <t>ルイジ</t>
    </rPh>
    <rPh sb="45" eb="47">
      <t>ダンタイ</t>
    </rPh>
    <rPh sb="47" eb="49">
      <t>ヘイキン</t>
    </rPh>
    <rPh sb="49" eb="50">
      <t>アタイ</t>
    </rPh>
    <rPh sb="50" eb="52">
      <t>ドウヨウ</t>
    </rPh>
    <rPh sb="52" eb="54">
      <t>ゾウカ</t>
    </rPh>
    <rPh sb="54" eb="56">
      <t>ケイコウ</t>
    </rPh>
    <rPh sb="64" eb="66">
      <t>コンゴ</t>
    </rPh>
    <rPh sb="66" eb="68">
      <t>カンロ</t>
    </rPh>
    <rPh sb="68" eb="70">
      <t>コウシン</t>
    </rPh>
    <rPh sb="71" eb="73">
      <t>ネントウ</t>
    </rPh>
    <rPh sb="74" eb="75">
      <t>オ</t>
    </rPh>
    <rPh sb="77" eb="79">
      <t>シュウシ</t>
    </rPh>
    <rPh sb="79" eb="81">
      <t>ケイカク</t>
    </rPh>
    <rPh sb="82" eb="84">
      <t>ヒツヨウ</t>
    </rPh>
    <rPh sb="91" eb="92">
      <t>カンガ</t>
    </rPh>
    <rPh sb="98" eb="100">
      <t>イッポウ</t>
    </rPh>
    <rPh sb="101" eb="102">
      <t>ヒガシ</t>
    </rPh>
    <rPh sb="102" eb="104">
      <t>ニホン</t>
    </rPh>
    <rPh sb="104" eb="107">
      <t>ダイシンサイ</t>
    </rPh>
    <rPh sb="110" eb="112">
      <t>ヒサイ</t>
    </rPh>
    <rPh sb="114" eb="116">
      <t>カンキョ</t>
    </rPh>
    <rPh sb="117" eb="119">
      <t>コウシン</t>
    </rPh>
    <rPh sb="119" eb="121">
      <t>ギョウム</t>
    </rPh>
    <rPh sb="122" eb="124">
      <t>ハッセイ</t>
    </rPh>
    <rPh sb="129" eb="131">
      <t>カンキョ</t>
    </rPh>
    <rPh sb="131" eb="133">
      <t>カイゼン</t>
    </rPh>
    <rPh sb="133" eb="134">
      <t>リツ</t>
    </rPh>
    <rPh sb="138" eb="140">
      <t>イコウ</t>
    </rPh>
    <rPh sb="140" eb="142">
      <t>ゾウカ</t>
    </rPh>
    <phoneticPr fontId="4"/>
  </si>
  <si>
    <t>東日本大震災が経営に大きく影響している。現在は復旧復興事業により表面化していない部分もあると思われるが、今後は人口減少等の影響がより表面化してくるとともに、施設の更新が重要課題となることを踏まえ、将来を見据えた経営計画を策定し、安定した事業運営に取り組む必要がある。</t>
    <rPh sb="0" eb="1">
      <t>イトウ</t>
    </rPh>
    <rPh sb="1" eb="3">
      <t>ニホン</t>
    </rPh>
    <rPh sb="3" eb="6">
      <t>ダイシンサイ</t>
    </rPh>
    <rPh sb="7" eb="9">
      <t>ケイエイ</t>
    </rPh>
    <rPh sb="10" eb="11">
      <t>オオ</t>
    </rPh>
    <rPh sb="13" eb="15">
      <t>エイキョウ</t>
    </rPh>
    <rPh sb="20" eb="22">
      <t>ゲンザイ</t>
    </rPh>
    <rPh sb="23" eb="25">
      <t>フッキュウ</t>
    </rPh>
    <rPh sb="25" eb="27">
      <t>フッコウ</t>
    </rPh>
    <rPh sb="27" eb="29">
      <t>ジギョウ</t>
    </rPh>
    <rPh sb="32" eb="35">
      <t>ヒョウメンカ</t>
    </rPh>
    <rPh sb="40" eb="42">
      <t>ブブン</t>
    </rPh>
    <rPh sb="46" eb="47">
      <t>オモ</t>
    </rPh>
    <rPh sb="52" eb="54">
      <t>コンゴ</t>
    </rPh>
    <rPh sb="55" eb="57">
      <t>ジンコウ</t>
    </rPh>
    <rPh sb="57" eb="59">
      <t>ゲンショウ</t>
    </rPh>
    <rPh sb="59" eb="60">
      <t>トウ</t>
    </rPh>
    <rPh sb="61" eb="63">
      <t>エイキョウ</t>
    </rPh>
    <rPh sb="66" eb="69">
      <t>ヒョウメンカ</t>
    </rPh>
    <rPh sb="78" eb="80">
      <t>シセツ</t>
    </rPh>
    <rPh sb="81" eb="83">
      <t>コウシン</t>
    </rPh>
    <rPh sb="84" eb="86">
      <t>ジュウヨウ</t>
    </rPh>
    <rPh sb="86" eb="88">
      <t>カダイ</t>
    </rPh>
    <rPh sb="94" eb="95">
      <t>フ</t>
    </rPh>
    <rPh sb="98" eb="100">
      <t>ショウライ</t>
    </rPh>
    <rPh sb="101" eb="103">
      <t>ミス</t>
    </rPh>
    <rPh sb="105" eb="107">
      <t>ケイエイ</t>
    </rPh>
    <rPh sb="107" eb="109">
      <t>ケイカク</t>
    </rPh>
    <rPh sb="110" eb="112">
      <t>サクテイ</t>
    </rPh>
    <rPh sb="114" eb="116">
      <t>アンテイ</t>
    </rPh>
    <rPh sb="118" eb="120">
      <t>ジギョウ</t>
    </rPh>
    <rPh sb="120" eb="122">
      <t>ウンエイ</t>
    </rPh>
    <rPh sb="123" eb="124">
      <t>ト</t>
    </rPh>
    <rPh sb="125" eb="126">
      <t>ク</t>
    </rPh>
    <rPh sb="127" eb="129">
      <t>ヒツヨウ</t>
    </rPh>
    <phoneticPr fontId="4"/>
  </si>
  <si>
    <t>経常収支比率はＨ２２が非常に低く、Ｈ２３～２４は経常収支比率及び累積欠損金比率が改善しているが、Ｈ２３に発生した東日本大震災の影響により、復旧事業等により補助金等が増加したためと考えられる。しかしＨ２５以降はいずれも悪化しており、東日本大震災の影響による収支の悪化が表面化してきていることが要因であると思われる。また、流動比率が低い点についても、料金収入減少や復興関連事業増加による資金不足を一時借入金で賄っていることが要因だと思われる。ただし、Ｈ２６については公営企業法改正により流動負債が増加した影響であると考えられる。
事業増加及び人口減少による収益減等によりＨ２３以降企業債残高対事業規模比率が悪化しているが、Ｈ２６には類似団体平均程度まで低下しつつあることがうかがえる。
経費回収率及び汚水処理原価についても、東日本大震災の影響によりＨ２２は大きく悪化しているが、その後徐々に回復してきている状況にある。
Ｈ２２～２４の施設利用率が０となっているのは、東日本大震災で発生した津波により、処理場が停止したためである。
水洗化率は類似団体平均及び全国平均と比較しても非常に高く、新規接続による料金収入増加は見込み難い状況である。</t>
    <rPh sb="0" eb="2">
      <t>ケイジョウ</t>
    </rPh>
    <rPh sb="2" eb="4">
      <t>シュウシ</t>
    </rPh>
    <rPh sb="4" eb="6">
      <t>ヒリツ</t>
    </rPh>
    <rPh sb="11" eb="13">
      <t>ヒジョウ</t>
    </rPh>
    <rPh sb="14" eb="15">
      <t>ヒク</t>
    </rPh>
    <rPh sb="24" eb="26">
      <t>ケイジョウ</t>
    </rPh>
    <rPh sb="26" eb="28">
      <t>シュウシ</t>
    </rPh>
    <rPh sb="28" eb="30">
      <t>ヒリツ</t>
    </rPh>
    <rPh sb="30" eb="31">
      <t>オヨ</t>
    </rPh>
    <rPh sb="32" eb="34">
      <t>ルイセキ</t>
    </rPh>
    <rPh sb="34" eb="37">
      <t>ケッソンキン</t>
    </rPh>
    <rPh sb="37" eb="39">
      <t>ヒリツ</t>
    </rPh>
    <rPh sb="40" eb="42">
      <t>カイゼン</t>
    </rPh>
    <rPh sb="52" eb="54">
      <t>ハッセイ</t>
    </rPh>
    <rPh sb="56" eb="57">
      <t>ヒガシ</t>
    </rPh>
    <rPh sb="57" eb="59">
      <t>ニホン</t>
    </rPh>
    <rPh sb="59" eb="62">
      <t>ダイシンサイ</t>
    </rPh>
    <rPh sb="63" eb="65">
      <t>エイキョウ</t>
    </rPh>
    <rPh sb="77" eb="80">
      <t>ホジョキン</t>
    </rPh>
    <rPh sb="80" eb="81">
      <t>トウ</t>
    </rPh>
    <rPh sb="101" eb="103">
      <t>イコウ</t>
    </rPh>
    <rPh sb="108" eb="110">
      <t>アッカ</t>
    </rPh>
    <rPh sb="115" eb="116">
      <t>ヒガシ</t>
    </rPh>
    <rPh sb="116" eb="118">
      <t>ニホン</t>
    </rPh>
    <rPh sb="118" eb="121">
      <t>ダイシンサイ</t>
    </rPh>
    <rPh sb="122" eb="124">
      <t>エイキョウ</t>
    </rPh>
    <rPh sb="127" eb="129">
      <t>シュウシ</t>
    </rPh>
    <rPh sb="130" eb="132">
      <t>アッカ</t>
    </rPh>
    <rPh sb="133" eb="136">
      <t>ヒョウメンカ</t>
    </rPh>
    <rPh sb="145" eb="147">
      <t>ヨウイン</t>
    </rPh>
    <rPh sb="151" eb="152">
      <t>オモ</t>
    </rPh>
    <rPh sb="159" eb="161">
      <t>リュウドウ</t>
    </rPh>
    <rPh sb="161" eb="163">
      <t>ヒリツ</t>
    </rPh>
    <rPh sb="164" eb="165">
      <t>ヒク</t>
    </rPh>
    <rPh sb="166" eb="167">
      <t>テン</t>
    </rPh>
    <rPh sb="173" eb="175">
      <t>リョウキン</t>
    </rPh>
    <rPh sb="180" eb="182">
      <t>フッコウ</t>
    </rPh>
    <rPh sb="182" eb="184">
      <t>カンレン</t>
    </rPh>
    <rPh sb="184" eb="186">
      <t>ジギョウ</t>
    </rPh>
    <rPh sb="186" eb="188">
      <t>ゾウカ</t>
    </rPh>
    <rPh sb="193" eb="195">
      <t>フソク</t>
    </rPh>
    <rPh sb="210" eb="212">
      <t>ヨウイン</t>
    </rPh>
    <rPh sb="231" eb="233">
      <t>コウエイ</t>
    </rPh>
    <rPh sb="233" eb="235">
      <t>キギョウ</t>
    </rPh>
    <rPh sb="235" eb="236">
      <t>ホウ</t>
    </rPh>
    <rPh sb="236" eb="238">
      <t>カイセイ</t>
    </rPh>
    <rPh sb="241" eb="243">
      <t>リュウドウ</t>
    </rPh>
    <rPh sb="243" eb="245">
      <t>フサイ</t>
    </rPh>
    <rPh sb="246" eb="248">
      <t>ゾウカ</t>
    </rPh>
    <rPh sb="250" eb="252">
      <t>エイキョウ</t>
    </rPh>
    <rPh sb="256" eb="257">
      <t>カンガ</t>
    </rPh>
    <rPh sb="267" eb="268">
      <t>オヨ</t>
    </rPh>
    <rPh sb="269" eb="271">
      <t>ジンコウ</t>
    </rPh>
    <rPh sb="271" eb="273">
      <t>ゲンショウ</t>
    </rPh>
    <rPh sb="279" eb="280">
      <t>トウ</t>
    </rPh>
    <rPh sb="286" eb="288">
      <t>イコウ</t>
    </rPh>
    <rPh sb="341" eb="343">
      <t>ケイヒ</t>
    </rPh>
    <rPh sb="343" eb="345">
      <t>カイシュウ</t>
    </rPh>
    <rPh sb="345" eb="346">
      <t>リツ</t>
    </rPh>
    <rPh sb="346" eb="347">
      <t>オヨ</t>
    </rPh>
    <rPh sb="348" eb="350">
      <t>オスイ</t>
    </rPh>
    <rPh sb="350" eb="352">
      <t>ショリ</t>
    </rPh>
    <rPh sb="352" eb="354">
      <t>ゲンカ</t>
    </rPh>
    <rPh sb="360" eb="361">
      <t>ヒガシ</t>
    </rPh>
    <rPh sb="361" eb="363">
      <t>ニホン</t>
    </rPh>
    <rPh sb="363" eb="366">
      <t>ダイシンサイ</t>
    </rPh>
    <rPh sb="367" eb="369">
      <t>エイキョウ</t>
    </rPh>
    <rPh sb="376" eb="377">
      <t>オオ</t>
    </rPh>
    <rPh sb="379" eb="381">
      <t>アッカ</t>
    </rPh>
    <rPh sb="389" eb="390">
      <t>ゴ</t>
    </rPh>
    <rPh sb="390" eb="392">
      <t>ジョジョ</t>
    </rPh>
    <rPh sb="393" eb="395">
      <t>カイフク</t>
    </rPh>
    <rPh sb="401" eb="403">
      <t>ジョウキョウ</t>
    </rPh>
    <rPh sb="415" eb="417">
      <t>シセツ</t>
    </rPh>
    <rPh sb="417" eb="420">
      <t>リヨウリツ</t>
    </rPh>
    <rPh sb="431" eb="432">
      <t>ヒガシ</t>
    </rPh>
    <rPh sb="432" eb="434">
      <t>ニホン</t>
    </rPh>
    <rPh sb="434" eb="437">
      <t>ダイシンサイ</t>
    </rPh>
    <rPh sb="438" eb="440">
      <t>ハッセイ</t>
    </rPh>
    <rPh sb="442" eb="444">
      <t>ツナミ</t>
    </rPh>
    <rPh sb="448" eb="451">
      <t>ショリジョウ</t>
    </rPh>
    <rPh sb="452" eb="454">
      <t>テイシ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</si>
</sst>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1.43</c:v>
                </c:pt>
                <c:pt idx="1">
                  <c:v>0.28999999999999998</c:v>
                </c:pt>
                <c:pt idx="2">
                  <c:v>7.57</c:v>
                </c:pt>
                <c:pt idx="3">
                  <c:v>5.21</c:v>
                </c:pt>
                <c:pt idx="4">
                  <c:v>4.79</c:v>
                </c:pt>
              </c:numCache>
            </c:numRef>
          </c:val>
        </c:ser>
        <c:dLbls>
          <c:showLegendKey val="0"/>
          <c:showVal val="0"/>
          <c:showCatName val="0"/>
          <c:showSerName val="0"/>
          <c:showPercent val="0"/>
          <c:showBubbleSize val="0"/>
        </c:dLbls>
        <c:gapWidth val="150"/>
        <c:axId val="96421376"/>
        <c:axId val="964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96421376"/>
        <c:axId val="96423296"/>
      </c:lineChart>
      <c:dateAx>
        <c:axId val="96421376"/>
        <c:scaling>
          <c:orientation val="minMax"/>
        </c:scaling>
        <c:delete val="1"/>
        <c:axPos val="b"/>
        <c:numFmt formatCode="ge" sourceLinked="1"/>
        <c:majorTickMark val="none"/>
        <c:minorTickMark val="none"/>
        <c:tickLblPos val="none"/>
        <c:crossAx val="96423296"/>
        <c:crosses val="autoZero"/>
        <c:auto val="1"/>
        <c:lblOffset val="100"/>
        <c:baseTimeUnit val="years"/>
      </c:dateAx>
      <c:valAx>
        <c:axId val="964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formatCode="#,##0.00;&quot;△&quot;#,##0.00;&quot;-&quot;">
                  <c:v>45.37</c:v>
                </c:pt>
                <c:pt idx="4" formatCode="#,##0.00;&quot;△&quot;#,##0.00;&quot;-&quot;">
                  <c:v>50.37</c:v>
                </c:pt>
              </c:numCache>
            </c:numRef>
          </c:val>
        </c:ser>
        <c:dLbls>
          <c:showLegendKey val="0"/>
          <c:showVal val="0"/>
          <c:showCatName val="0"/>
          <c:showSerName val="0"/>
          <c:showPercent val="0"/>
          <c:showBubbleSize val="0"/>
        </c:dLbls>
        <c:gapWidth val="150"/>
        <c:axId val="99321728"/>
        <c:axId val="993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72.23</c:v>
                </c:pt>
                <c:pt idx="1">
                  <c:v>71.680000000000007</c:v>
                </c:pt>
                <c:pt idx="2">
                  <c:v>64.27</c:v>
                </c:pt>
                <c:pt idx="3">
                  <c:v>58.33</c:v>
                </c:pt>
                <c:pt idx="4">
                  <c:v>62.48</c:v>
                </c:pt>
              </c:numCache>
            </c:numRef>
          </c:val>
          <c:smooth val="0"/>
        </c:ser>
        <c:dLbls>
          <c:showLegendKey val="0"/>
          <c:showVal val="0"/>
          <c:showCatName val="0"/>
          <c:showSerName val="0"/>
          <c:showPercent val="0"/>
          <c:showBubbleSize val="0"/>
        </c:dLbls>
        <c:marker val="1"/>
        <c:smooth val="0"/>
        <c:axId val="99321728"/>
        <c:axId val="99336192"/>
      </c:lineChart>
      <c:dateAx>
        <c:axId val="99321728"/>
        <c:scaling>
          <c:orientation val="minMax"/>
        </c:scaling>
        <c:delete val="1"/>
        <c:axPos val="b"/>
        <c:numFmt formatCode="ge" sourceLinked="1"/>
        <c:majorTickMark val="none"/>
        <c:minorTickMark val="none"/>
        <c:tickLblPos val="none"/>
        <c:crossAx val="99336192"/>
        <c:crosses val="autoZero"/>
        <c:auto val="1"/>
        <c:lblOffset val="100"/>
        <c:baseTimeUnit val="years"/>
      </c:dateAx>
      <c:valAx>
        <c:axId val="993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86.8</c:v>
                </c:pt>
                <c:pt idx="1">
                  <c:v>91.74</c:v>
                </c:pt>
                <c:pt idx="2">
                  <c:v>90.26</c:v>
                </c:pt>
                <c:pt idx="3">
                  <c:v>94.84</c:v>
                </c:pt>
                <c:pt idx="4">
                  <c:v>95.01</c:v>
                </c:pt>
              </c:numCache>
            </c:numRef>
          </c:val>
        </c:ser>
        <c:dLbls>
          <c:showLegendKey val="0"/>
          <c:showVal val="0"/>
          <c:showCatName val="0"/>
          <c:showSerName val="0"/>
          <c:showPercent val="0"/>
          <c:showBubbleSize val="0"/>
        </c:dLbls>
        <c:gapWidth val="150"/>
        <c:axId val="99436032"/>
        <c:axId val="994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9436032"/>
        <c:axId val="99437952"/>
      </c:lineChart>
      <c:dateAx>
        <c:axId val="99436032"/>
        <c:scaling>
          <c:orientation val="minMax"/>
        </c:scaling>
        <c:delete val="1"/>
        <c:axPos val="b"/>
        <c:numFmt formatCode="ge" sourceLinked="1"/>
        <c:majorTickMark val="none"/>
        <c:minorTickMark val="none"/>
        <c:tickLblPos val="none"/>
        <c:crossAx val="99437952"/>
        <c:crosses val="autoZero"/>
        <c:auto val="1"/>
        <c:lblOffset val="100"/>
        <c:baseTimeUnit val="years"/>
      </c:dateAx>
      <c:valAx>
        <c:axId val="994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68.53</c:v>
                </c:pt>
                <c:pt idx="1">
                  <c:v>120.22</c:v>
                </c:pt>
                <c:pt idx="2">
                  <c:v>112.75</c:v>
                </c:pt>
                <c:pt idx="3">
                  <c:v>69.52</c:v>
                </c:pt>
                <c:pt idx="4">
                  <c:v>93.7</c:v>
                </c:pt>
              </c:numCache>
            </c:numRef>
          </c:val>
        </c:ser>
        <c:dLbls>
          <c:showLegendKey val="0"/>
          <c:showVal val="0"/>
          <c:showCatName val="0"/>
          <c:showSerName val="0"/>
          <c:showPercent val="0"/>
          <c:showBubbleSize val="0"/>
        </c:dLbls>
        <c:gapWidth val="150"/>
        <c:axId val="97911936"/>
        <c:axId val="979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97911936"/>
        <c:axId val="97913856"/>
      </c:lineChart>
      <c:dateAx>
        <c:axId val="97911936"/>
        <c:scaling>
          <c:orientation val="minMax"/>
        </c:scaling>
        <c:delete val="1"/>
        <c:axPos val="b"/>
        <c:numFmt formatCode="ge" sourceLinked="1"/>
        <c:majorTickMark val="none"/>
        <c:minorTickMark val="none"/>
        <c:tickLblPos val="none"/>
        <c:crossAx val="97913856"/>
        <c:crosses val="autoZero"/>
        <c:auto val="1"/>
        <c:lblOffset val="100"/>
        <c:baseTimeUnit val="years"/>
      </c:dateAx>
      <c:valAx>
        <c:axId val="979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3.91</c:v>
                </c:pt>
                <c:pt idx="1">
                  <c:v>4.04</c:v>
                </c:pt>
                <c:pt idx="2">
                  <c:v>4.1900000000000004</c:v>
                </c:pt>
                <c:pt idx="3">
                  <c:v>5.39</c:v>
                </c:pt>
                <c:pt idx="4">
                  <c:v>12.67</c:v>
                </c:pt>
              </c:numCache>
            </c:numRef>
          </c:val>
        </c:ser>
        <c:dLbls>
          <c:showLegendKey val="0"/>
          <c:showVal val="0"/>
          <c:showCatName val="0"/>
          <c:showSerName val="0"/>
          <c:showPercent val="0"/>
          <c:showBubbleSize val="0"/>
        </c:dLbls>
        <c:gapWidth val="150"/>
        <c:axId val="97944320"/>
        <c:axId val="979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97944320"/>
        <c:axId val="97946240"/>
      </c:lineChart>
      <c:dateAx>
        <c:axId val="97944320"/>
        <c:scaling>
          <c:orientation val="minMax"/>
        </c:scaling>
        <c:delete val="1"/>
        <c:axPos val="b"/>
        <c:numFmt formatCode="ge" sourceLinked="1"/>
        <c:majorTickMark val="none"/>
        <c:minorTickMark val="none"/>
        <c:tickLblPos val="none"/>
        <c:crossAx val="97946240"/>
        <c:crosses val="autoZero"/>
        <c:auto val="1"/>
        <c:lblOffset val="100"/>
        <c:baseTimeUnit val="years"/>
      </c:dateAx>
      <c:valAx>
        <c:axId val="979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362688"/>
        <c:axId val="993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9362688"/>
        <c:axId val="99373056"/>
      </c:lineChart>
      <c:dateAx>
        <c:axId val="99362688"/>
        <c:scaling>
          <c:orientation val="minMax"/>
        </c:scaling>
        <c:delete val="1"/>
        <c:axPos val="b"/>
        <c:numFmt formatCode="ge" sourceLinked="1"/>
        <c:majorTickMark val="none"/>
        <c:minorTickMark val="none"/>
        <c:tickLblPos val="none"/>
        <c:crossAx val="99373056"/>
        <c:crosses val="autoZero"/>
        <c:auto val="1"/>
        <c:lblOffset val="100"/>
        <c:baseTimeUnit val="years"/>
      </c:dateAx>
      <c:valAx>
        <c:axId val="993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242.49</c:v>
                </c:pt>
                <c:pt idx="1">
                  <c:v>145.96</c:v>
                </c:pt>
                <c:pt idx="2">
                  <c:v>56.5</c:v>
                </c:pt>
                <c:pt idx="3">
                  <c:v>294.25</c:v>
                </c:pt>
                <c:pt idx="4">
                  <c:v>336.75</c:v>
                </c:pt>
              </c:numCache>
            </c:numRef>
          </c:val>
        </c:ser>
        <c:dLbls>
          <c:showLegendKey val="0"/>
          <c:showVal val="0"/>
          <c:showCatName val="0"/>
          <c:showSerName val="0"/>
          <c:showPercent val="0"/>
          <c:showBubbleSize val="0"/>
        </c:dLbls>
        <c:gapWidth val="150"/>
        <c:axId val="99412608"/>
        <c:axId val="990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99412608"/>
        <c:axId val="99090816"/>
      </c:lineChart>
      <c:dateAx>
        <c:axId val="99412608"/>
        <c:scaling>
          <c:orientation val="minMax"/>
        </c:scaling>
        <c:delete val="1"/>
        <c:axPos val="b"/>
        <c:numFmt formatCode="ge" sourceLinked="1"/>
        <c:majorTickMark val="none"/>
        <c:minorTickMark val="none"/>
        <c:tickLblPos val="none"/>
        <c:crossAx val="99090816"/>
        <c:crosses val="autoZero"/>
        <c:auto val="1"/>
        <c:lblOffset val="100"/>
        <c:baseTimeUnit val="years"/>
      </c:dateAx>
      <c:valAx>
        <c:axId val="990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150.52000000000001</c:v>
                </c:pt>
                <c:pt idx="1">
                  <c:v>73.680000000000007</c:v>
                </c:pt>
                <c:pt idx="2">
                  <c:v>100.04</c:v>
                </c:pt>
                <c:pt idx="3">
                  <c:v>112.55</c:v>
                </c:pt>
                <c:pt idx="4">
                  <c:v>73.010000000000005</c:v>
                </c:pt>
              </c:numCache>
            </c:numRef>
          </c:val>
        </c:ser>
        <c:dLbls>
          <c:showLegendKey val="0"/>
          <c:showVal val="0"/>
          <c:showCatName val="0"/>
          <c:showSerName val="0"/>
          <c:showPercent val="0"/>
          <c:showBubbleSize val="0"/>
        </c:dLbls>
        <c:gapWidth val="150"/>
        <c:axId val="99116928"/>
        <c:axId val="991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99116928"/>
        <c:axId val="99127296"/>
      </c:lineChart>
      <c:dateAx>
        <c:axId val="99116928"/>
        <c:scaling>
          <c:orientation val="minMax"/>
        </c:scaling>
        <c:delete val="1"/>
        <c:axPos val="b"/>
        <c:numFmt formatCode="ge" sourceLinked="1"/>
        <c:majorTickMark val="none"/>
        <c:minorTickMark val="none"/>
        <c:tickLblPos val="none"/>
        <c:crossAx val="99127296"/>
        <c:crosses val="autoZero"/>
        <c:auto val="1"/>
        <c:lblOffset val="100"/>
        <c:baseTimeUnit val="years"/>
      </c:dateAx>
      <c:valAx>
        <c:axId val="991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1419.48</c:v>
                </c:pt>
                <c:pt idx="1">
                  <c:v>2312.2600000000002</c:v>
                </c:pt>
                <c:pt idx="2">
                  <c:v>1846.42</c:v>
                </c:pt>
                <c:pt idx="3">
                  <c:v>1743.8</c:v>
                </c:pt>
                <c:pt idx="4">
                  <c:v>1595.71</c:v>
                </c:pt>
              </c:numCache>
            </c:numRef>
          </c:val>
        </c:ser>
        <c:dLbls>
          <c:showLegendKey val="0"/>
          <c:showVal val="0"/>
          <c:showCatName val="0"/>
          <c:showSerName val="0"/>
          <c:showPercent val="0"/>
          <c:showBubbleSize val="0"/>
        </c:dLbls>
        <c:gapWidth val="150"/>
        <c:axId val="99149312"/>
        <c:axId val="991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9149312"/>
        <c:axId val="99151232"/>
      </c:lineChart>
      <c:dateAx>
        <c:axId val="99149312"/>
        <c:scaling>
          <c:orientation val="minMax"/>
        </c:scaling>
        <c:delete val="1"/>
        <c:axPos val="b"/>
        <c:numFmt formatCode="ge" sourceLinked="1"/>
        <c:majorTickMark val="none"/>
        <c:minorTickMark val="none"/>
        <c:tickLblPos val="none"/>
        <c:crossAx val="99151232"/>
        <c:crosses val="autoZero"/>
        <c:auto val="1"/>
        <c:lblOffset val="100"/>
        <c:baseTimeUnit val="years"/>
      </c:dateAx>
      <c:valAx>
        <c:axId val="991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4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38.11</c:v>
                </c:pt>
                <c:pt idx="1">
                  <c:v>74.11</c:v>
                </c:pt>
                <c:pt idx="2">
                  <c:v>73.09</c:v>
                </c:pt>
                <c:pt idx="3">
                  <c:v>91</c:v>
                </c:pt>
                <c:pt idx="4">
                  <c:v>102.35</c:v>
                </c:pt>
              </c:numCache>
            </c:numRef>
          </c:val>
        </c:ser>
        <c:dLbls>
          <c:showLegendKey val="0"/>
          <c:showVal val="0"/>
          <c:showCatName val="0"/>
          <c:showSerName val="0"/>
          <c:showPercent val="0"/>
          <c:showBubbleSize val="0"/>
        </c:dLbls>
        <c:gapWidth val="150"/>
        <c:axId val="99175808"/>
        <c:axId val="992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9175808"/>
        <c:axId val="99206656"/>
      </c:lineChart>
      <c:dateAx>
        <c:axId val="99175808"/>
        <c:scaling>
          <c:orientation val="minMax"/>
        </c:scaling>
        <c:delete val="1"/>
        <c:axPos val="b"/>
        <c:numFmt formatCode="ge" sourceLinked="1"/>
        <c:majorTickMark val="none"/>
        <c:minorTickMark val="none"/>
        <c:tickLblPos val="none"/>
        <c:crossAx val="99206656"/>
        <c:crosses val="autoZero"/>
        <c:auto val="1"/>
        <c:lblOffset val="100"/>
        <c:baseTimeUnit val="years"/>
      </c:dateAx>
      <c:valAx>
        <c:axId val="992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454.5</c:v>
                </c:pt>
                <c:pt idx="1">
                  <c:v>275.04000000000002</c:v>
                </c:pt>
                <c:pt idx="2">
                  <c:v>256.58999999999997</c:v>
                </c:pt>
                <c:pt idx="3">
                  <c:v>205.02</c:v>
                </c:pt>
                <c:pt idx="4">
                  <c:v>184.11</c:v>
                </c:pt>
              </c:numCache>
            </c:numRef>
          </c:val>
        </c:ser>
        <c:dLbls>
          <c:showLegendKey val="0"/>
          <c:showVal val="0"/>
          <c:showCatName val="0"/>
          <c:showSerName val="0"/>
          <c:showPercent val="0"/>
          <c:showBubbleSize val="0"/>
        </c:dLbls>
        <c:gapWidth val="150"/>
        <c:axId val="99293440"/>
        <c:axId val="992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9293440"/>
        <c:axId val="99295616"/>
      </c:lineChart>
      <c:dateAx>
        <c:axId val="99293440"/>
        <c:scaling>
          <c:orientation val="minMax"/>
        </c:scaling>
        <c:delete val="1"/>
        <c:axPos val="b"/>
        <c:numFmt formatCode="ge" sourceLinked="1"/>
        <c:majorTickMark val="none"/>
        <c:minorTickMark val="none"/>
        <c:tickLblPos val="none"/>
        <c:crossAx val="99295616"/>
        <c:crosses val="autoZero"/>
        <c:auto val="1"/>
        <c:lblOffset val="100"/>
        <c:baseTimeUnit val="years"/>
      </c:dateAx>
      <c:valAx>
        <c:axId val="992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【62.68】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山元町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12813</v>
      </c>
      <c r="AM8" s="47"/>
      <c r="AN8" s="47"/>
      <c r="AO8" s="47"/>
      <c r="AP8" s="47"/>
      <c r="AQ8" s="47"/>
      <c r="AR8" s="47"/>
      <c r="AS8" s="47"/>
      <c r="AT8" s="43">
        <f>データ!S6</f>
        <v>64.58</v>
      </c>
      <c r="AU8" s="43"/>
      <c r="AV8" s="43"/>
      <c r="AW8" s="43"/>
      <c r="AX8" s="43"/>
      <c r="AY8" s="43"/>
      <c r="AZ8" s="43"/>
      <c r="BA8" s="43"/>
      <c r="BB8" s="43">
        <f>データ!T6</f>
        <v>198.41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52.65</v>
      </c>
      <c r="J10" s="43"/>
      <c r="K10" s="43"/>
      <c r="L10" s="43"/>
      <c r="M10" s="43"/>
      <c r="N10" s="43"/>
      <c r="O10" s="43"/>
      <c r="P10" s="43">
        <f>データ!O6</f>
        <v>39.46</v>
      </c>
      <c r="Q10" s="43"/>
      <c r="R10" s="43"/>
      <c r="S10" s="43"/>
      <c r="T10" s="43"/>
      <c r="U10" s="43"/>
      <c r="V10" s="43"/>
      <c r="W10" s="43">
        <f>データ!P6</f>
        <v>49.2</v>
      </c>
      <c r="X10" s="43"/>
      <c r="Y10" s="43"/>
      <c r="Z10" s="43"/>
      <c r="AA10" s="43"/>
      <c r="AB10" s="43"/>
      <c r="AC10" s="43"/>
      <c r="AD10" s="47">
        <f>データ!Q6</f>
        <v>3585</v>
      </c>
      <c r="AE10" s="47"/>
      <c r="AF10" s="47"/>
      <c r="AG10" s="47"/>
      <c r="AH10" s="47"/>
      <c r="AI10" s="47"/>
      <c r="AJ10" s="47"/>
      <c r="AK10" s="2"/>
      <c r="AL10" s="47">
        <f>データ!U6</f>
        <v>5031</v>
      </c>
      <c r="AM10" s="47"/>
      <c r="AN10" s="47"/>
      <c r="AO10" s="47"/>
      <c r="AP10" s="47"/>
      <c r="AQ10" s="47"/>
      <c r="AR10" s="47"/>
      <c r="AS10" s="47"/>
      <c r="AT10" s="43">
        <f>データ!V6</f>
        <v>5.0199999999999996</v>
      </c>
      <c r="AU10" s="43"/>
      <c r="AV10" s="43"/>
      <c r="AW10" s="43"/>
      <c r="AX10" s="43"/>
      <c r="AY10" s="43"/>
      <c r="AZ10" s="43"/>
      <c r="BA10" s="43"/>
      <c r="BB10" s="43">
        <f>データ!W6</f>
        <v>1002.19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106</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2014</v>
      </c>
      <c r="C6" s="31">
        <f t="shared" ref="C6:W6" si="3">C7</f>
        <v>43621</v>
      </c>
      <c r="D6" s="31">
        <f t="shared" si="3"/>
        <v>46</v>
      </c>
      <c r="E6" s="31">
        <f t="shared" si="3"/>
        <v>17</v>
      </c>
      <c r="F6" s="31">
        <f t="shared" si="3"/>
        <v>4</v>
      </c>
      <c r="G6" s="31">
        <f t="shared" si="3"/>
        <v>0</v>
      </c>
      <c r="H6" s="31" t="str">
        <f t="shared" si="3"/>
        <v>宮城県　山元町</v>
      </c>
      <c r="I6" s="31" t="str">
        <f t="shared" si="3"/>
        <v>法適用</v>
      </c>
      <c r="J6" s="31" t="str">
        <f t="shared" si="3"/>
        <v>下水道事業</v>
      </c>
      <c r="K6" s="31" t="str">
        <f t="shared" si="3"/>
        <v>特定環境保全公共下水道</v>
      </c>
      <c r="L6" s="31" t="str">
        <f t="shared" si="3"/>
        <v>D2</v>
      </c>
      <c r="M6" s="32" t="str">
        <f t="shared" si="3"/>
        <v>-</v>
      </c>
      <c r="N6" s="32">
        <f t="shared" si="3"/>
        <v>52.65</v>
      </c>
      <c r="O6" s="32">
        <f t="shared" si="3"/>
        <v>39.46</v>
      </c>
      <c r="P6" s="32">
        <f t="shared" si="3"/>
        <v>49.2</v>
      </c>
      <c r="Q6" s="32">
        <f t="shared" si="3"/>
        <v>3585</v>
      </c>
      <c r="R6" s="32">
        <f t="shared" si="3"/>
        <v>12813</v>
      </c>
      <c r="S6" s="32">
        <f t="shared" si="3"/>
        <v>64.58</v>
      </c>
      <c r="T6" s="32">
        <f t="shared" si="3"/>
        <v>198.41</v>
      </c>
      <c r="U6" s="32">
        <f t="shared" si="3"/>
        <v>5031</v>
      </c>
      <c r="V6" s="32">
        <f t="shared" si="3"/>
        <v>5.0199999999999996</v>
      </c>
      <c r="W6" s="32">
        <f t="shared" si="3"/>
        <v>1002.19</v>
      </c>
      <c r="X6" s="33">
        <f>IF(X7="",NA(),X7)</f>
        <v>68.53</v>
      </c>
      <c r="Y6" s="33">
        <f t="shared" ref="Y6:AG6" si="4">IF(Y7="",NA(),Y7)</f>
        <v>120.22</v>
      </c>
      <c r="Z6" s="33">
        <f t="shared" si="4"/>
        <v>112.75</v>
      </c>
      <c r="AA6" s="33">
        <f t="shared" si="4"/>
        <v>69.52</v>
      </c>
      <c r="AB6" s="33">
        <f t="shared" si="4"/>
        <v>93.7</v>
      </c>
      <c r="AC6" s="33">
        <f t="shared" si="4"/>
        <v>90.33</v>
      </c>
      <c r="AD6" s="33">
        <f t="shared" si="4"/>
        <v>91.52</v>
      </c>
      <c r="AE6" s="33">
        <f t="shared" si="4"/>
        <v>94.73</v>
      </c>
      <c r="AF6" s="33">
        <f t="shared" si="4"/>
        <v>96.59</v>
      </c>
      <c r="AG6" s="33">
        <f t="shared" si="4"/>
        <v>101.24</v>
      </c>
      <c r="AH6" s="32" t="str">
        <f>IF(AH7="","",IF(AH7="-","【-】","【"&amp;SUBSTITUTE(TEXT(AH7,"#,##0.00"),"-","△")&amp;"】"))</f>
        <v>【99.53】</v>
      </c>
      <c r="AI6" s="33">
        <f>IF(AI7="",NA(),AI7)</f>
        <v>242.49</v>
      </c>
      <c r="AJ6" s="33">
        <f t="shared" ref="AJ6:AR6" si="5">IF(AJ7="",NA(),AJ7)</f>
        <v>145.96</v>
      </c>
      <c r="AK6" s="33">
        <f t="shared" si="5"/>
        <v>56.5</v>
      </c>
      <c r="AL6" s="33">
        <f t="shared" si="5"/>
        <v>294.25</v>
      </c>
      <c r="AM6" s="33">
        <f t="shared" si="5"/>
        <v>336.75</v>
      </c>
      <c r="AN6" s="33">
        <f t="shared" si="5"/>
        <v>245.23</v>
      </c>
      <c r="AO6" s="33">
        <f t="shared" si="5"/>
        <v>243.86</v>
      </c>
      <c r="AP6" s="33">
        <f t="shared" si="5"/>
        <v>236.15</v>
      </c>
      <c r="AQ6" s="33">
        <f t="shared" si="5"/>
        <v>232.81</v>
      </c>
      <c r="AR6" s="33">
        <f t="shared" si="5"/>
        <v>184.13</v>
      </c>
      <c r="AS6" s="32" t="str">
        <f>IF(AS7="","",IF(AS7="-","【-】","【"&amp;SUBSTITUTE(TEXT(AS7,"#,##0.00"),"-","△")&amp;"】"))</f>
        <v>【154.95】</v>
      </c>
      <c r="AT6" s="33">
        <f>IF(AT7="",NA(),AT7)</f>
        <v>150.52000000000001</v>
      </c>
      <c r="AU6" s="33">
        <f t="shared" ref="AU6:BC6" si="6">IF(AU7="",NA(),AU7)</f>
        <v>73.680000000000007</v>
      </c>
      <c r="AV6" s="33">
        <f t="shared" si="6"/>
        <v>100.04</v>
      </c>
      <c r="AW6" s="33">
        <f t="shared" si="6"/>
        <v>112.55</v>
      </c>
      <c r="AX6" s="33">
        <f t="shared" si="6"/>
        <v>73.010000000000005</v>
      </c>
      <c r="AY6" s="33">
        <f t="shared" si="6"/>
        <v>477.59</v>
      </c>
      <c r="AZ6" s="33">
        <f t="shared" si="6"/>
        <v>341.28</v>
      </c>
      <c r="BA6" s="33">
        <f t="shared" si="6"/>
        <v>243.58</v>
      </c>
      <c r="BB6" s="33">
        <f t="shared" si="6"/>
        <v>290.19</v>
      </c>
      <c r="BC6" s="33">
        <f t="shared" si="6"/>
        <v>63.22</v>
      </c>
      <c r="BD6" s="32" t="str">
        <f>IF(BD7="","",IF(BD7="-","【-】","【"&amp;SUBSTITUTE(TEXT(BD7,"#,##0.00"),"-","△")&amp;"】"))</f>
        <v>【59.45】</v>
      </c>
      <c r="BE6" s="33">
        <f>IF(BE7="",NA(),BE7)</f>
        <v>1419.48</v>
      </c>
      <c r="BF6" s="33">
        <f t="shared" ref="BF6:BN6" si="7">IF(BF7="",NA(),BF7)</f>
        <v>2312.2600000000002</v>
      </c>
      <c r="BG6" s="33">
        <f t="shared" si="7"/>
        <v>1846.42</v>
      </c>
      <c r="BH6" s="33">
        <f t="shared" si="7"/>
        <v>1743.8</v>
      </c>
      <c r="BI6" s="33">
        <f t="shared" si="7"/>
        <v>1595.71</v>
      </c>
      <c r="BJ6" s="33">
        <f t="shared" si="7"/>
        <v>1812.65</v>
      </c>
      <c r="BK6" s="33">
        <f t="shared" si="7"/>
        <v>1764.87</v>
      </c>
      <c r="BL6" s="33">
        <f t="shared" si="7"/>
        <v>1622.51</v>
      </c>
      <c r="BM6" s="33">
        <f t="shared" si="7"/>
        <v>1569.13</v>
      </c>
      <c r="BN6" s="33">
        <f t="shared" si="7"/>
        <v>1436</v>
      </c>
      <c r="BO6" s="32" t="str">
        <f>IF(BO7="","",IF(BO7="-","【-】","【"&amp;SUBSTITUTE(TEXT(BO7,"#,##0.00"),"-","△")&amp;"】"))</f>
        <v>【1,479.31】</v>
      </c>
      <c r="BP6" s="33">
        <f>IF(BP7="",NA(),BP7)</f>
        <v>38.11</v>
      </c>
      <c r="BQ6" s="33">
        <f t="shared" ref="BQ6:BY6" si="8">IF(BQ7="",NA(),BQ7)</f>
        <v>74.11</v>
      </c>
      <c r="BR6" s="33">
        <f t="shared" si="8"/>
        <v>73.09</v>
      </c>
      <c r="BS6" s="33">
        <f t="shared" si="8"/>
        <v>91</v>
      </c>
      <c r="BT6" s="33">
        <f t="shared" si="8"/>
        <v>102.35</v>
      </c>
      <c r="BU6" s="33">
        <f t="shared" si="8"/>
        <v>59.35</v>
      </c>
      <c r="BV6" s="33">
        <f t="shared" si="8"/>
        <v>60.75</v>
      </c>
      <c r="BW6" s="33">
        <f t="shared" si="8"/>
        <v>62.83</v>
      </c>
      <c r="BX6" s="33">
        <f t="shared" si="8"/>
        <v>64.63</v>
      </c>
      <c r="BY6" s="33">
        <f t="shared" si="8"/>
        <v>66.56</v>
      </c>
      <c r="BZ6" s="32" t="str">
        <f>IF(BZ7="","",IF(BZ7="-","【-】","【"&amp;SUBSTITUTE(TEXT(BZ7,"#,##0.00"),"-","△")&amp;"】"))</f>
        <v>【63.50】</v>
      </c>
      <c r="CA6" s="33">
        <f>IF(CA7="",NA(),CA7)</f>
        <v>454.5</v>
      </c>
      <c r="CB6" s="33">
        <f t="shared" ref="CB6:CJ6" si="9">IF(CB7="",NA(),CB7)</f>
        <v>275.04000000000002</v>
      </c>
      <c r="CC6" s="33">
        <f t="shared" si="9"/>
        <v>256.58999999999997</v>
      </c>
      <c r="CD6" s="33">
        <f t="shared" si="9"/>
        <v>205.02</v>
      </c>
      <c r="CE6" s="33">
        <f t="shared" si="9"/>
        <v>184.11</v>
      </c>
      <c r="CF6" s="33">
        <f t="shared" si="9"/>
        <v>260.48</v>
      </c>
      <c r="CG6" s="33">
        <f t="shared" si="9"/>
        <v>256</v>
      </c>
      <c r="CH6" s="33">
        <f t="shared" si="9"/>
        <v>250.43</v>
      </c>
      <c r="CI6" s="33">
        <f t="shared" si="9"/>
        <v>245.75</v>
      </c>
      <c r="CJ6" s="33">
        <f t="shared" si="9"/>
        <v>244.29</v>
      </c>
      <c r="CK6" s="32" t="str">
        <f>IF(CK7="","",IF(CK7="-","【-】","【"&amp;SUBSTITUTE(TEXT(CK7,"#,##0.00"),"-","△")&amp;"】"))</f>
        <v>【253.12】</v>
      </c>
      <c r="CL6" s="32">
        <f>IF(CL7="",NA(),CL7)</f>
        <v>0</v>
      </c>
      <c r="CM6" s="32">
        <f t="shared" ref="CM6:CU6" si="10">IF(CM7="",NA(),CM7)</f>
        <v>0</v>
      </c>
      <c r="CN6" s="32">
        <f t="shared" si="10"/>
        <v>0</v>
      </c>
      <c r="CO6" s="33">
        <f t="shared" si="10"/>
        <v>45.37</v>
      </c>
      <c r="CP6" s="33">
        <f t="shared" si="10"/>
        <v>50.37</v>
      </c>
      <c r="CQ6" s="33">
        <f t="shared" si="10"/>
        <v>72.23</v>
      </c>
      <c r="CR6" s="33">
        <f t="shared" si="10"/>
        <v>71.680000000000007</v>
      </c>
      <c r="CS6" s="33">
        <f t="shared" si="10"/>
        <v>64.27</v>
      </c>
      <c r="CT6" s="33">
        <f t="shared" si="10"/>
        <v>58.33</v>
      </c>
      <c r="CU6" s="33">
        <f t="shared" si="10"/>
        <v>62.48</v>
      </c>
      <c r="CV6" s="32" t="str">
        <f>IF(CV7="","",IF(CV7="-","【-】","【"&amp;SUBSTITUTE(TEXT(CV7,"#,##0.00"),"-","△")&amp;"】"))</f>
        <v>【62.68】</v>
      </c>
      <c r="CW6" s="33">
        <f>IF(CW7="",NA(),CW7)</f>
        <v>86.8</v>
      </c>
      <c r="CX6" s="33">
        <f t="shared" ref="CX6:DF6" si="11">IF(CX7="",NA(),CX7)</f>
        <v>91.74</v>
      </c>
      <c r="CY6" s="33">
        <f t="shared" si="11"/>
        <v>90.26</v>
      </c>
      <c r="CZ6" s="33">
        <f t="shared" si="11"/>
        <v>94.84</v>
      </c>
      <c r="DA6" s="33">
        <f t="shared" si="11"/>
        <v>95.01</v>
      </c>
      <c r="DB6" s="33">
        <f t="shared" si="11"/>
        <v>79.88</v>
      </c>
      <c r="DC6" s="33">
        <f t="shared" si="11"/>
        <v>80.47</v>
      </c>
      <c r="DD6" s="33">
        <f t="shared" si="11"/>
        <v>81.3</v>
      </c>
      <c r="DE6" s="33">
        <f t="shared" si="11"/>
        <v>82.2</v>
      </c>
      <c r="DF6" s="33">
        <f t="shared" si="11"/>
        <v>82.35</v>
      </c>
      <c r="DG6" s="32" t="str">
        <f>IF(DG7="","",IF(DG7="-","【-】","【"&amp;SUBSTITUTE(TEXT(DG7,"#,##0.00"),"-","△")&amp;"】"))</f>
        <v>【80.39】</v>
      </c>
      <c r="DH6" s="33">
        <f>IF(DH7="",NA(),DH7)</f>
        <v>3.91</v>
      </c>
      <c r="DI6" s="33">
        <f t="shared" ref="DI6:DQ6" si="12">IF(DI7="",NA(),DI7)</f>
        <v>4.04</v>
      </c>
      <c r="DJ6" s="33">
        <f t="shared" si="12"/>
        <v>4.1900000000000004</v>
      </c>
      <c r="DK6" s="33">
        <f t="shared" si="12"/>
        <v>5.39</v>
      </c>
      <c r="DL6" s="33">
        <f t="shared" si="12"/>
        <v>12.67</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3">
        <f>IF(ED7="",NA(),ED7)</f>
        <v>1.43</v>
      </c>
      <c r="EE6" s="33">
        <f t="shared" ref="EE6:EM6" si="14">IF(EE7="",NA(),EE7)</f>
        <v>0.28999999999999998</v>
      </c>
      <c r="EF6" s="33">
        <f t="shared" si="14"/>
        <v>7.57</v>
      </c>
      <c r="EG6" s="33">
        <f t="shared" si="14"/>
        <v>5.21</v>
      </c>
      <c r="EH6" s="33">
        <f t="shared" si="14"/>
        <v>4.79</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43621</v>
      </c>
      <c r="D7" s="35">
        <v>46</v>
      </c>
      <c r="E7" s="35">
        <v>17</v>
      </c>
      <c r="F7" s="35">
        <v>4</v>
      </c>
      <c r="G7" s="35">
        <v>0</v>
      </c>
      <c r="H7" s="35" t="s">
        <v>95</v>
      </c>
      <c r="I7" s="35" t="s">
        <v>96</v>
      </c>
      <c r="J7" s="35" t="s">
        <v>97</v>
      </c>
      <c r="K7" s="35" t="s">
        <v>98</v>
      </c>
      <c r="L7" s="35" t="s">
        <v>99</v>
      </c>
      <c r="M7" s="36" t="s">
        <v>100</v>
      </c>
      <c r="N7" s="36">
        <v>52.65</v>
      </c>
      <c r="O7" s="36">
        <v>39.46</v>
      </c>
      <c r="P7" s="36">
        <v>49.2</v>
      </c>
      <c r="Q7" s="36">
        <v>3585</v>
      </c>
      <c r="R7" s="36">
        <v>12813</v>
      </c>
      <c r="S7" s="36">
        <v>64.58</v>
      </c>
      <c r="T7" s="36">
        <v>198.41</v>
      </c>
      <c r="U7" s="36">
        <v>5031</v>
      </c>
      <c r="V7" s="36">
        <v>5.0199999999999996</v>
      </c>
      <c r="W7" s="36">
        <v>1002.19</v>
      </c>
      <c r="X7" s="36">
        <v>68.53</v>
      </c>
      <c r="Y7" s="36">
        <v>120.22</v>
      </c>
      <c r="Z7" s="36">
        <v>112.75</v>
      </c>
      <c r="AA7" s="36">
        <v>69.52</v>
      </c>
      <c r="AB7" s="36">
        <v>93.7</v>
      </c>
      <c r="AC7" s="36">
        <v>90.33</v>
      </c>
      <c r="AD7" s="36">
        <v>91.52</v>
      </c>
      <c r="AE7" s="36">
        <v>94.73</v>
      </c>
      <c r="AF7" s="36">
        <v>96.59</v>
      </c>
      <c r="AG7" s="36">
        <v>101.24</v>
      </c>
      <c r="AH7" s="36">
        <v>99.53</v>
      </c>
      <c r="AI7" s="36">
        <v>242.49</v>
      </c>
      <c r="AJ7" s="36">
        <v>145.96</v>
      </c>
      <c r="AK7" s="36">
        <v>56.5</v>
      </c>
      <c r="AL7" s="36">
        <v>294.25</v>
      </c>
      <c r="AM7" s="36">
        <v>336.75</v>
      </c>
      <c r="AN7" s="36">
        <v>245.23</v>
      </c>
      <c r="AO7" s="36">
        <v>243.86</v>
      </c>
      <c r="AP7" s="36">
        <v>236.15</v>
      </c>
      <c r="AQ7" s="36">
        <v>232.81</v>
      </c>
      <c r="AR7" s="36">
        <v>184.13</v>
      </c>
      <c r="AS7" s="36">
        <v>154.94999999999999</v>
      </c>
      <c r="AT7" s="36">
        <v>150.52000000000001</v>
      </c>
      <c r="AU7" s="36">
        <v>73.680000000000007</v>
      </c>
      <c r="AV7" s="36">
        <v>100.04</v>
      </c>
      <c r="AW7" s="36">
        <v>112.55</v>
      </c>
      <c r="AX7" s="36">
        <v>73.010000000000005</v>
      </c>
      <c r="AY7" s="36">
        <v>477.59</v>
      </c>
      <c r="AZ7" s="36">
        <v>341.28</v>
      </c>
      <c r="BA7" s="36">
        <v>243.58</v>
      </c>
      <c r="BB7" s="36">
        <v>290.19</v>
      </c>
      <c r="BC7" s="36">
        <v>63.22</v>
      </c>
      <c r="BD7" s="36">
        <v>59.45</v>
      </c>
      <c r="BE7" s="36">
        <v>1419.48</v>
      </c>
      <c r="BF7" s="36">
        <v>2312.2600000000002</v>
      </c>
      <c r="BG7" s="36">
        <v>1846.42</v>
      </c>
      <c r="BH7" s="36">
        <v>1743.8</v>
      </c>
      <c r="BI7" s="36">
        <v>1595.71</v>
      </c>
      <c r="BJ7" s="36">
        <v>1812.65</v>
      </c>
      <c r="BK7" s="36">
        <v>1764.87</v>
      </c>
      <c r="BL7" s="36">
        <v>1622.51</v>
      </c>
      <c r="BM7" s="36">
        <v>1569.13</v>
      </c>
      <c r="BN7" s="36">
        <v>1436</v>
      </c>
      <c r="BO7" s="36">
        <v>1479.31</v>
      </c>
      <c r="BP7" s="36">
        <v>38.11</v>
      </c>
      <c r="BQ7" s="36">
        <v>74.11</v>
      </c>
      <c r="BR7" s="36">
        <v>73.09</v>
      </c>
      <c r="BS7" s="36">
        <v>91</v>
      </c>
      <c r="BT7" s="36">
        <v>102.35</v>
      </c>
      <c r="BU7" s="36">
        <v>59.35</v>
      </c>
      <c r="BV7" s="36">
        <v>60.75</v>
      </c>
      <c r="BW7" s="36">
        <v>62.83</v>
      </c>
      <c r="BX7" s="36">
        <v>64.63</v>
      </c>
      <c r="BY7" s="36">
        <v>66.56</v>
      </c>
      <c r="BZ7" s="36">
        <v>63.5</v>
      </c>
      <c r="CA7" s="36">
        <v>454.5</v>
      </c>
      <c r="CB7" s="36">
        <v>275.04000000000002</v>
      </c>
      <c r="CC7" s="36">
        <v>256.58999999999997</v>
      </c>
      <c r="CD7" s="36">
        <v>205.02</v>
      </c>
      <c r="CE7" s="36">
        <v>184.11</v>
      </c>
      <c r="CF7" s="36">
        <v>260.48</v>
      </c>
      <c r="CG7" s="36">
        <v>256</v>
      </c>
      <c r="CH7" s="36">
        <v>250.43</v>
      </c>
      <c r="CI7" s="36">
        <v>245.75</v>
      </c>
      <c r="CJ7" s="36">
        <v>244.29</v>
      </c>
      <c r="CK7" s="36">
        <v>253.12</v>
      </c>
      <c r="CL7" s="36">
        <v>0</v>
      </c>
      <c r="CM7" s="36">
        <v>0</v>
      </c>
      <c r="CN7" s="36">
        <v>0</v>
      </c>
      <c r="CO7" s="36">
        <v>45.37</v>
      </c>
      <c r="CP7" s="36">
        <v>50.37</v>
      </c>
      <c r="CQ7" s="36">
        <v>72.23</v>
      </c>
      <c r="CR7" s="36">
        <v>71.680000000000007</v>
      </c>
      <c r="CS7" s="36">
        <v>64.27</v>
      </c>
      <c r="CT7" s="36">
        <v>58.33</v>
      </c>
      <c r="CU7" s="36">
        <v>62.48</v>
      </c>
      <c r="CV7" s="36">
        <v>62.68</v>
      </c>
      <c r="CW7" s="36">
        <v>86.8</v>
      </c>
      <c r="CX7" s="36">
        <v>91.74</v>
      </c>
      <c r="CY7" s="36">
        <v>90.26</v>
      </c>
      <c r="CZ7" s="36">
        <v>94.84</v>
      </c>
      <c r="DA7" s="36">
        <v>95.01</v>
      </c>
      <c r="DB7" s="36">
        <v>79.88</v>
      </c>
      <c r="DC7" s="36">
        <v>80.47</v>
      </c>
      <c r="DD7" s="36">
        <v>81.3</v>
      </c>
      <c r="DE7" s="36">
        <v>82.2</v>
      </c>
      <c r="DF7" s="36">
        <v>82.35</v>
      </c>
      <c r="DG7" s="36">
        <v>80.39</v>
      </c>
      <c r="DH7" s="36">
        <v>3.91</v>
      </c>
      <c r="DI7" s="36">
        <v>4.04</v>
      </c>
      <c r="DJ7" s="36">
        <v>4.1900000000000004</v>
      </c>
      <c r="DK7" s="36">
        <v>5.39</v>
      </c>
      <c r="DL7" s="36">
        <v>12.67</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1.43</v>
      </c>
      <c r="EE7" s="36">
        <v>0.28999999999999998</v>
      </c>
      <c r="EF7" s="36">
        <v>7.57</v>
      </c>
      <c r="EG7" s="36">
        <v>5.21</v>
      </c>
      <c r="EH7" s="36">
        <v>4.79</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浩昭</cp:lastModifiedBy>
  <cp:lastPrinted>2016-02-09T06:18:59Z</cp:lastPrinted>
  <dcterms:created xsi:type="dcterms:W3CDTF">2016-01-14T10:27:06Z</dcterms:created>
  <dcterms:modified xsi:type="dcterms:W3CDTF">2016-02-18T04:38:00Z</dcterms:modified>
  <cp:category/>
</cp:coreProperties>
</file>