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AL8" i="4" s="1"/>
  <c r="Q6" i="5"/>
  <c r="AD10" i="4" s="1"/>
  <c r="P6" i="5"/>
  <c r="W10" i="4" s="1"/>
  <c r="O6" i="5"/>
  <c r="N6" i="5"/>
  <c r="M6" i="5"/>
  <c r="B10" i="4" s="1"/>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I10" i="4"/>
  <c r="AT8" i="4"/>
  <c r="P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<sst xmlns="http://schemas.openxmlformats.org/spreadsheetml/2006/main" count="220" uniqueCount="110">
  <si>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</si>
  <si>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</si>
  <si>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</si>
  <si>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</si>
  <si>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</si>
  <si>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</si>
  <si>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</si>
  <si>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</si>
  <si>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</si>
  <si>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</si>
  <si>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</si>
  <si>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</si>
  <si>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</si>
  <si>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</si>
  <si>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</si>
  <si>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</si>
  <si>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</si>
  <si>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</si>
  <si>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</si>
  <si>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</si>
  <si>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</si>
  <si>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</si>
  <si>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</si>
  <si>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</si>
  <si>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</si>
  <si>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</si>
  <si>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</si>
  <si>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</si>
  <si>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</si>
  <si>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</si>
  <si>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</si>
  <si>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</si>
  <si>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</si>
  <si>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</si>
  <si>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</si>
  <si>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</si>
  <si>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</si>
  <si>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</si>
  <si>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</si>
  <si>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</si>
  <si>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</si>
  <si>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</si>
  <si>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</si>
  <si>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</si>
  <si>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</si>
  <si>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</si>
  <si>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</si>
  <si>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</si>
  <si>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</si>
  <si>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</si>
  <si>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</si>
  <si>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</si>
  <si>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</si>
  <si>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</si>
  <si>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</si>
  <si>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</si>
  <si>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</si>
  <si>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</si>
  <si>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</si>
  <si>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</si>
  <si>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</si>
  <si>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</si>
  <si>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</si>
  <si>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</si>
  <si>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</si>
  <si>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</si>
  <si>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</si>
  <si>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</si>
  <si>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</si>
  <si>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</si>
  <si>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</si>
  <si>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</si>
  <si>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</si>
  <si>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</si>
  <si>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</si>
  <si>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</si>
  <si>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</si>
  <si>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</si>
  <si>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</si>
  <si>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</si>
  <si>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</si>
  <si>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</si>
  <si>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</si>
  <si>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</si>
  <si>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</si>
  <si>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</si>
  <si>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</si>
  <si>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</si>
  <si>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</si>
  <si>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</si>
  <si>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</si>
  <si>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</si>
  <si>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</si>
  <si>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</si>
  <si>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</si>
  <si>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</si>
  <si>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山元町</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</si>
  <si>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</si>
  <si>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</si>
  <si>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</si>
  <si>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</si>
  <si>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</si>
  <si>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</si>
  <si>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</si>
  <si>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</si>
  <si>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</si>
  <si>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</si>
  <si>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渠が比較的新しいことから、老朽化率は０となっている。しかし、有形固定資産減価償却率が類似団体平均値同様増加傾向にあることから、今後管路更新を念頭に置いた収支計画が必要になっていくと考えられる。
一方、東日本大震災により被災した管渠の更新業務が発生しておりＨ２４～Ｈ２６は増加傾向にあったが、Ｈ２７は主に被災管渠の撤去や新市街地形成に伴う新設工事が中心だったため、管渠改善率は０になっている。</t>
    <rPh sb="0" eb="2">
      <t>カンキョ</t>
    </rPh>
    <rPh sb="3" eb="6">
      <t>ヒカクテキ</t>
    </rPh>
    <rPh sb="6" eb="7">
      <t>アタラ</t>
    </rPh>
    <rPh sb="14" eb="17">
      <t>ロウキュウカ</t>
    </rPh>
    <rPh sb="17" eb="18">
      <t>リツ</t>
    </rPh>
    <rPh sb="31" eb="33">
      <t>ユウケイ</t>
    </rPh>
    <rPh sb="33" eb="35">
      <t>コテイ</t>
    </rPh>
    <rPh sb="35" eb="37">
      <t>シサン</t>
    </rPh>
    <rPh sb="37" eb="39">
      <t>ゲンカ</t>
    </rPh>
    <rPh sb="39" eb="41">
      <t>ショウキャク</t>
    </rPh>
    <rPh sb="41" eb="42">
      <t>リツ</t>
    </rPh>
    <rPh sb="43" eb="45">
      <t>ルイジ</t>
    </rPh>
    <rPh sb="45" eb="47">
      <t>ダンタイ</t>
    </rPh>
    <rPh sb="47" eb="49">
      <t>ヘイキン</t>
    </rPh>
    <rPh sb="49" eb="50">
      <t>アタイ</t>
    </rPh>
    <rPh sb="50" eb="52">
      <t>ドウヨウ</t>
    </rPh>
    <rPh sb="52" eb="54">
      <t>ゾウカ</t>
    </rPh>
    <rPh sb="54" eb="56">
      <t>ケイコウ</t>
    </rPh>
    <rPh sb="64" eb="66">
      <t>コンゴ</t>
    </rPh>
    <rPh sb="66" eb="68">
      <t>カンロ</t>
    </rPh>
    <rPh sb="68" eb="70">
      <t>コウシン</t>
    </rPh>
    <rPh sb="71" eb="73">
      <t>ネントウ</t>
    </rPh>
    <rPh sb="74" eb="75">
      <t>オ</t>
    </rPh>
    <rPh sb="77" eb="79">
      <t>シュウシ</t>
    </rPh>
    <rPh sb="79" eb="81">
      <t>ケイカク</t>
    </rPh>
    <rPh sb="82" eb="84">
      <t>ヒツヨウ</t>
    </rPh>
    <rPh sb="91" eb="92">
      <t>カンガ</t>
    </rPh>
    <rPh sb="98" eb="100">
      <t>イッポウ</t>
    </rPh>
    <rPh sb="101" eb="102">
      <t>ヒガシ</t>
    </rPh>
    <rPh sb="102" eb="104">
      <t>ニホン</t>
    </rPh>
    <rPh sb="104" eb="107">
      <t>ダイシンサイ</t>
    </rPh>
    <rPh sb="110" eb="112">
      <t>ヒサイ</t>
    </rPh>
    <rPh sb="114" eb="116">
      <t>カンキョ</t>
    </rPh>
    <rPh sb="117" eb="119">
      <t>コウシン</t>
    </rPh>
    <rPh sb="119" eb="121">
      <t>ギョウム</t>
    </rPh>
    <rPh sb="122" eb="124">
      <t>ハッセイ</t>
    </rPh>
    <rPh sb="136" eb="138">
      <t>ゾウカ</t>
    </rPh>
    <rPh sb="138" eb="140">
      <t>ケイコウ</t>
    </rPh>
    <rPh sb="150" eb="151">
      <t>オモ</t>
    </rPh>
    <rPh sb="152" eb="154">
      <t>ヒサイ</t>
    </rPh>
    <rPh sb="154" eb="156">
      <t>カンキョ</t>
    </rPh>
    <rPh sb="157" eb="159">
      <t>テッキョ</t>
    </rPh>
    <rPh sb="160" eb="164">
      <t>シンシガイチ</t>
    </rPh>
    <rPh sb="164" eb="166">
      <t>ケイセイ</t>
    </rPh>
    <rPh sb="167" eb="168">
      <t>トモナ</t>
    </rPh>
    <rPh sb="169" eb="171">
      <t>シンセツ</t>
    </rPh>
    <rPh sb="171" eb="173">
      <t>コウジ</t>
    </rPh>
    <rPh sb="174" eb="176">
      <t>チュウシン</t>
    </rPh>
    <rPh sb="182" eb="184">
      <t>カンキョ</t>
    </rPh>
    <rPh sb="184" eb="186">
      <t>カイゼン</t>
    </rPh>
    <rPh sb="186" eb="187">
      <t>リツ</t>
    </rPh>
    <phoneticPr fontId="4"/>
  </si>
  <si>
    <t>東日本大震災が経営に大きく影響している。特に被災管渠の撤去工事については、工事費自体は補助対象であるものの、撤去によって発生する資産減耗費が莫大であり、費用増加及び累積欠損金増加の直接的な原因となっている。また、Ｈ２６の資産減耗費は使用料収入の約２倍、Ｈ２７に至っては５倍にも及び、累積欠損金の増加は短期では解決困難な問題となっている。</t>
    <rPh sb="0" eb="1">
      <t>ヒガシ</t>
    </rPh>
    <rPh sb="1" eb="3">
      <t>ニホン</t>
    </rPh>
    <rPh sb="3" eb="6">
      <t>ダイシンサイ</t>
    </rPh>
    <rPh sb="7" eb="9">
      <t>ケイエイ</t>
    </rPh>
    <rPh sb="10" eb="11">
      <t>オオ</t>
    </rPh>
    <rPh sb="13" eb="15">
      <t>エイキョウ</t>
    </rPh>
    <rPh sb="20" eb="21">
      <t>トク</t>
    </rPh>
    <rPh sb="22" eb="24">
      <t>ヒサイ</t>
    </rPh>
    <rPh sb="24" eb="26">
      <t>カンキョ</t>
    </rPh>
    <rPh sb="27" eb="29">
      <t>テッキョ</t>
    </rPh>
    <rPh sb="29" eb="31">
      <t>コウジ</t>
    </rPh>
    <rPh sb="37" eb="40">
      <t>コウジヒ</t>
    </rPh>
    <rPh sb="40" eb="42">
      <t>ジタイ</t>
    </rPh>
    <rPh sb="43" eb="45">
      <t>ホジョ</t>
    </rPh>
    <rPh sb="45" eb="47">
      <t>タイショウ</t>
    </rPh>
    <rPh sb="54" eb="56">
      <t>テッキョ</t>
    </rPh>
    <rPh sb="60" eb="62">
      <t>ハッセイ</t>
    </rPh>
    <rPh sb="64" eb="66">
      <t>シサン</t>
    </rPh>
    <rPh sb="66" eb="68">
      <t>ゲンモウ</t>
    </rPh>
    <rPh sb="68" eb="69">
      <t>ヒ</t>
    </rPh>
    <rPh sb="70" eb="72">
      <t>バクダイ</t>
    </rPh>
    <rPh sb="76" eb="78">
      <t>ヒヨウ</t>
    </rPh>
    <rPh sb="78" eb="80">
      <t>ゾウカ</t>
    </rPh>
    <rPh sb="80" eb="81">
      <t>オヨ</t>
    </rPh>
    <rPh sb="82" eb="84">
      <t>ルイセキ</t>
    </rPh>
    <rPh sb="84" eb="86">
      <t>ケッソン</t>
    </rPh>
    <rPh sb="86" eb="87">
      <t>カネ</t>
    </rPh>
    <rPh sb="87" eb="89">
      <t>ゾウカ</t>
    </rPh>
    <rPh sb="90" eb="93">
      <t>チョクセツテキ</t>
    </rPh>
    <rPh sb="94" eb="96">
      <t>ゲンイン</t>
    </rPh>
    <rPh sb="110" eb="112">
      <t>シサン</t>
    </rPh>
    <rPh sb="112" eb="114">
      <t>ゲンモウ</t>
    </rPh>
    <rPh sb="114" eb="115">
      <t>ヒ</t>
    </rPh>
    <rPh sb="116" eb="119">
      <t>シヨウリョウ</t>
    </rPh>
    <rPh sb="119" eb="121">
      <t>シュウニュウ</t>
    </rPh>
    <rPh sb="122" eb="123">
      <t>ヤク</t>
    </rPh>
    <rPh sb="124" eb="125">
      <t>バイ</t>
    </rPh>
    <rPh sb="130" eb="131">
      <t>イタ</t>
    </rPh>
    <rPh sb="135" eb="136">
      <t>バイ</t>
    </rPh>
    <rPh sb="138" eb="139">
      <t>オヨ</t>
    </rPh>
    <rPh sb="141" eb="143">
      <t>ルイセキ</t>
    </rPh>
    <rPh sb="143" eb="146">
      <t>ケッソンキン</t>
    </rPh>
    <rPh sb="147" eb="149">
      <t>ゾウカ</t>
    </rPh>
    <rPh sb="150" eb="152">
      <t>タンキ</t>
    </rPh>
    <rPh sb="154" eb="156">
      <t>カイケツ</t>
    </rPh>
    <rPh sb="156" eb="158">
      <t>コンナン</t>
    </rPh>
    <rPh sb="159" eb="161">
      <t>モンダイ</t>
    </rPh>
    <phoneticPr fontId="4"/>
  </si>
  <si>
    <t xml:space="preserve">経常収支比率は、東日本大震災からの復興事業による補助収入が落ち着いたＨ２５以降、震災による収支悪化の影響が表面化している。
累積欠損比率についても同様の影響を受け、東日本大震災で被災した管渠等の撤去に係る資産減耗費増加の影響が大きく、経費回収率や汚水処理原価にも影響している。
流動比率については類似団体平均と大差ない数値となっているが、１００％を下回っている原因は、Ｈ２６同様東日本大震災による料金収入減少や事業費増加による資金不足と思われる。
企業債残高対事業規模比率については、東日本大震災以前の数値まで改善しているが、今後は更新事業等が企業債残高を押し上げる可能性があるため注意が必要である。
経費回収率及び汚水処理原価については、資産減耗費の増加による影響が大きいことは先に述べたとおりだが、当町では管渠等の撤去費用についても収益的支出に計上しているとともに、本指標の基礎となっている地方公営企業決算状況調査表の作成要領に従い汚水処理費として計上したため、大幅に悪化している。
Ｈ２４までの施設利用率が０になっているのは、東日本大震災で発生した津波により、処理場が停止したためである。
水洗化率は類似団体平均と比較して非常に高く、新規接続による使用料収入増加は見込み難い状況にある。
</t>
    <rPh sb="0" eb="2">
      <t>ケイジョウ</t>
    </rPh>
    <rPh sb="2" eb="4">
      <t>シュウシ</t>
    </rPh>
    <rPh sb="4" eb="6">
      <t>ヒリツ</t>
    </rPh>
    <rPh sb="8" eb="9">
      <t>ヒガシ</t>
    </rPh>
    <rPh sb="9" eb="11">
      <t>ニホン</t>
    </rPh>
    <rPh sb="11" eb="14">
      <t>ダイシンサイ</t>
    </rPh>
    <rPh sb="17" eb="19">
      <t>フッコウ</t>
    </rPh>
    <rPh sb="19" eb="21">
      <t>ジギョウ</t>
    </rPh>
    <rPh sb="24" eb="26">
      <t>ホジョ</t>
    </rPh>
    <rPh sb="26" eb="28">
      <t>シュウニュウ</t>
    </rPh>
    <rPh sb="29" eb="30">
      <t>オ</t>
    </rPh>
    <rPh sb="31" eb="32">
      <t>ツ</t>
    </rPh>
    <rPh sb="37" eb="39">
      <t>イコウ</t>
    </rPh>
    <rPh sb="40" eb="42">
      <t>シンサイ</t>
    </rPh>
    <rPh sb="45" eb="47">
      <t>シュウシ</t>
    </rPh>
    <rPh sb="47" eb="49">
      <t>アッカ</t>
    </rPh>
    <rPh sb="50" eb="52">
      <t>エイキョウ</t>
    </rPh>
    <rPh sb="53" eb="56">
      <t>ヒョウメンカ</t>
    </rPh>
    <rPh sb="62" eb="64">
      <t>ルイセキ</t>
    </rPh>
    <rPh sb="64" eb="66">
      <t>ケッソン</t>
    </rPh>
    <rPh sb="66" eb="68">
      <t>ヒリツ</t>
    </rPh>
    <rPh sb="73" eb="75">
      <t>ドウヨウ</t>
    </rPh>
    <rPh sb="76" eb="78">
      <t>エイキョウ</t>
    </rPh>
    <rPh sb="79" eb="80">
      <t>ウ</t>
    </rPh>
    <rPh sb="82" eb="83">
      <t>ヒガシ</t>
    </rPh>
    <rPh sb="83" eb="85">
      <t>ニホン</t>
    </rPh>
    <rPh sb="85" eb="88">
      <t>ダイシンサイ</t>
    </rPh>
    <rPh sb="89" eb="91">
      <t>ヒサイ</t>
    </rPh>
    <rPh sb="93" eb="95">
      <t>カンキョ</t>
    </rPh>
    <rPh sb="95" eb="96">
      <t>トウ</t>
    </rPh>
    <rPh sb="97" eb="99">
      <t>テッキョ</t>
    </rPh>
    <rPh sb="100" eb="101">
      <t>カカ</t>
    </rPh>
    <rPh sb="102" eb="104">
      <t>シサン</t>
    </rPh>
    <rPh sb="104" eb="106">
      <t>ゲンモウ</t>
    </rPh>
    <rPh sb="106" eb="107">
      <t>ヒ</t>
    </rPh>
    <rPh sb="107" eb="109">
      <t>ゾウカ</t>
    </rPh>
    <rPh sb="110" eb="112">
      <t>エイキョウ</t>
    </rPh>
    <rPh sb="113" eb="114">
      <t>オオ</t>
    </rPh>
    <rPh sb="117" eb="119">
      <t>ケイヒ</t>
    </rPh>
    <rPh sb="119" eb="121">
      <t>カイシュウ</t>
    </rPh>
    <rPh sb="121" eb="122">
      <t>リツ</t>
    </rPh>
    <rPh sb="123" eb="125">
      <t>オスイ</t>
    </rPh>
    <rPh sb="125" eb="127">
      <t>ショリ</t>
    </rPh>
    <rPh sb="127" eb="129">
      <t>ゲンカ</t>
    </rPh>
    <rPh sb="131" eb="133">
      <t>エイキョウ</t>
    </rPh>
    <rPh sb="139" eb="141">
      <t>リュウドウ</t>
    </rPh>
    <rPh sb="141" eb="143">
      <t>ヒリツ</t>
    </rPh>
    <rPh sb="148" eb="150">
      <t>ルイジ</t>
    </rPh>
    <rPh sb="150" eb="152">
      <t>ダンタイ</t>
    </rPh>
    <rPh sb="152" eb="154">
      <t>ヘイキン</t>
    </rPh>
    <rPh sb="155" eb="157">
      <t>タイサ</t>
    </rPh>
    <rPh sb="159" eb="161">
      <t>スウチ</t>
    </rPh>
    <rPh sb="174" eb="176">
      <t>シタマワ</t>
    </rPh>
    <rPh sb="180" eb="182">
      <t>ゲンイン</t>
    </rPh>
    <rPh sb="187" eb="189">
      <t>ドウヨウ</t>
    </rPh>
    <rPh sb="189" eb="190">
      <t>ヒガシ</t>
    </rPh>
    <rPh sb="190" eb="192">
      <t>ニホン</t>
    </rPh>
    <rPh sb="192" eb="195">
      <t>ダイシンサイ</t>
    </rPh>
    <rPh sb="198" eb="200">
      <t>リョウキン</t>
    </rPh>
    <rPh sb="200" eb="202">
      <t>シュウニュウ</t>
    </rPh>
    <rPh sb="202" eb="204">
      <t>ゲンショウ</t>
    </rPh>
    <rPh sb="205" eb="207">
      <t>ジギョウ</t>
    </rPh>
    <rPh sb="207" eb="208">
      <t>ヒ</t>
    </rPh>
    <rPh sb="208" eb="210">
      <t>ゾウカ</t>
    </rPh>
    <rPh sb="213" eb="215">
      <t>シキン</t>
    </rPh>
    <rPh sb="215" eb="217">
      <t>ブソク</t>
    </rPh>
    <rPh sb="218" eb="219">
      <t>オモ</t>
    </rPh>
    <rPh sb="224" eb="226">
      <t>キギョウ</t>
    </rPh>
    <rPh sb="226" eb="227">
      <t>サイ</t>
    </rPh>
    <rPh sb="227" eb="229">
      <t>ザンダカ</t>
    </rPh>
    <rPh sb="229" eb="230">
      <t>タイ</t>
    </rPh>
    <rPh sb="230" eb="232">
      <t>ジギョウ</t>
    </rPh>
    <rPh sb="232" eb="234">
      <t>キボ</t>
    </rPh>
    <rPh sb="234" eb="236">
      <t>ヒリツ</t>
    </rPh>
    <rPh sb="242" eb="243">
      <t>ヒガシ</t>
    </rPh>
    <rPh sb="243" eb="245">
      <t>ニホン</t>
    </rPh>
    <rPh sb="245" eb="248">
      <t>ダイシンサイ</t>
    </rPh>
    <rPh sb="248" eb="250">
      <t>イゼン</t>
    </rPh>
    <rPh sb="251" eb="253">
      <t>スウチ</t>
    </rPh>
    <rPh sb="255" eb="257">
      <t>カイゼン</t>
    </rPh>
    <rPh sb="263" eb="265">
      <t>コンゴ</t>
    </rPh>
    <rPh sb="266" eb="268">
      <t>コウシン</t>
    </rPh>
    <rPh sb="268" eb="270">
      <t>ジギョウ</t>
    </rPh>
    <rPh sb="270" eb="271">
      <t>トウ</t>
    </rPh>
    <rPh sb="272" eb="274">
      <t>キギョウ</t>
    </rPh>
    <rPh sb="274" eb="275">
      <t>サイ</t>
    </rPh>
    <rPh sb="275" eb="277">
      <t>ザンダカ</t>
    </rPh>
    <rPh sb="278" eb="279">
      <t>オ</t>
    </rPh>
    <rPh sb="280" eb="281">
      <t>ア</t>
    </rPh>
    <rPh sb="283" eb="286">
      <t>カノウセイ</t>
    </rPh>
    <rPh sb="291" eb="293">
      <t>チュウイ</t>
    </rPh>
    <rPh sb="294" eb="296">
      <t>ヒツヨウ</t>
    </rPh>
    <rPh sb="301" eb="303">
      <t>ケイヒ</t>
    </rPh>
    <rPh sb="303" eb="305">
      <t>カイシュウ</t>
    </rPh>
    <rPh sb="305" eb="306">
      <t>リツ</t>
    </rPh>
    <rPh sb="306" eb="307">
      <t>オヨ</t>
    </rPh>
    <rPh sb="308" eb="310">
      <t>オスイ</t>
    </rPh>
    <rPh sb="310" eb="312">
      <t>ショリ</t>
    </rPh>
    <rPh sb="312" eb="314">
      <t>ゲンカ</t>
    </rPh>
    <rPh sb="320" eb="322">
      <t>シサン</t>
    </rPh>
    <rPh sb="322" eb="324">
      <t>ゲンモウ</t>
    </rPh>
    <rPh sb="324" eb="325">
      <t>ヒ</t>
    </rPh>
    <rPh sb="326" eb="328">
      <t>ゾウカ</t>
    </rPh>
    <rPh sb="331" eb="333">
      <t>エイキョウ</t>
    </rPh>
    <rPh sb="334" eb="335">
      <t>オオ</t>
    </rPh>
    <rPh sb="340" eb="341">
      <t>サキ</t>
    </rPh>
    <rPh sb="342" eb="343">
      <t>ノ</t>
    </rPh>
    <rPh sb="351" eb="353">
      <t>トウチョウ</t>
    </rPh>
    <rPh sb="355" eb="357">
      <t>カンキョ</t>
    </rPh>
    <rPh sb="357" eb="358">
      <t>トウ</t>
    </rPh>
    <rPh sb="359" eb="361">
      <t>テッキョ</t>
    </rPh>
    <rPh sb="361" eb="363">
      <t>ヒヨウ</t>
    </rPh>
    <rPh sb="368" eb="371">
      <t>シュウエキテキ</t>
    </rPh>
    <rPh sb="371" eb="373">
      <t>シシュツ</t>
    </rPh>
    <rPh sb="374" eb="376">
      <t>ケイジョウ</t>
    </rPh>
    <rPh sb="385" eb="386">
      <t>ホン</t>
    </rPh>
    <rPh sb="386" eb="388">
      <t>シヒョウ</t>
    </rPh>
    <rPh sb="389" eb="391">
      <t>キソ</t>
    </rPh>
    <rPh sb="397" eb="399">
      <t>チホウ</t>
    </rPh>
    <rPh sb="399" eb="401">
      <t>コウエイ</t>
    </rPh>
    <rPh sb="401" eb="403">
      <t>キギョウ</t>
    </rPh>
    <rPh sb="403" eb="405">
      <t>ケッサン</t>
    </rPh>
    <rPh sb="405" eb="407">
      <t>ジョウキョウ</t>
    </rPh>
    <rPh sb="407" eb="409">
      <t>チョウサ</t>
    </rPh>
    <rPh sb="409" eb="410">
      <t>ヒョウ</t>
    </rPh>
    <rPh sb="411" eb="413">
      <t>サクセイ</t>
    </rPh>
    <rPh sb="413" eb="415">
      <t>ヨウリョウ</t>
    </rPh>
    <rPh sb="416" eb="417">
      <t>シタガ</t>
    </rPh>
    <rPh sb="418" eb="420">
      <t>オスイ</t>
    </rPh>
    <rPh sb="420" eb="422">
      <t>ショリ</t>
    </rPh>
    <rPh sb="422" eb="423">
      <t>ヒ</t>
    </rPh>
    <rPh sb="426" eb="428">
      <t>ケイジョウ</t>
    </rPh>
    <rPh sb="433" eb="435">
      <t>オオハバ</t>
    </rPh>
    <rPh sb="436" eb="438">
      <t>アッカ</t>
    </rPh>
    <rPh sb="450" eb="452">
      <t>シセツ</t>
    </rPh>
    <rPh sb="452" eb="455">
      <t>リヨウリツ</t>
    </rPh>
    <rPh sb="466" eb="467">
      <t>ヒガシ</t>
    </rPh>
    <rPh sb="467" eb="469">
      <t>ニホン</t>
    </rPh>
    <rPh sb="469" eb="472">
      <t>ダイシンサイ</t>
    </rPh>
    <rPh sb="473" eb="475">
      <t>ハッセイ</t>
    </rPh>
    <rPh sb="477" eb="479">
      <t>ツナミ</t>
    </rPh>
    <rPh sb="483" eb="486">
      <t>ショリジョウ</t>
    </rPh>
    <rPh sb="487" eb="489">
      <t>テイシ</t>
    </rPh>
    <rPh sb="498" eb="501">
      <t>スイセンカ</t>
    </rPh>
    <rPh sb="501" eb="502">
      <t>リツ</t>
    </rPh>
    <rPh sb="503" eb="505">
      <t>ルイジ</t>
    </rPh>
    <rPh sb="505" eb="507">
      <t>ダンタイ</t>
    </rPh>
    <rPh sb="507" eb="509">
      <t>ヘイキン</t>
    </rPh>
    <rPh sb="510" eb="512">
      <t>ヒカク</t>
    </rPh>
    <rPh sb="514" eb="516">
      <t>ヒジョウ</t>
    </rPh>
    <rPh sb="517" eb="518">
      <t>タカ</t>
    </rPh>
    <rPh sb="520" eb="522">
      <t>シンキ</t>
    </rPh>
    <rPh sb="522" eb="524">
      <t>セツゾク</t>
    </rPh>
    <rPh sb="527" eb="530">
      <t>シヨウリョウ</t>
    </rPh>
    <rPh sb="530" eb="532">
      <t>シュウニュウ</t>
    </rPh>
    <rPh sb="532" eb="534">
      <t>ゾウカ</t>
    </rPh>
    <rPh sb="535" eb="537">
      <t>ミコ</t>
    </rPh>
    <rPh sb="538" eb="539">
      <t>ガタ</t>
    </rPh>
    <rPh sb="540" eb="54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</si>
</sst>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0.28999999999999998</c:v>
                </c:pt>
                <c:pt idx="1">
                  <c:v>7.57</c:v>
                </c:pt>
                <c:pt idx="2">
                  <c:v>5.21</c:v>
                </c:pt>
                <c:pt idx="3">
                  <c:v>4.79</c:v>
                </c:pt>
                <c:pt idx="4" formatCode="#,##0.00;&quot;△&quot;#,##0.00">
                  <c:v>0</c:v>
                </c:pt>
              </c:numCache>
            </c:numRef>
          </c:val>
        </c:ser>
        <c:dLbls>
          <c:showLegendKey val="0"/>
          <c:showVal val="0"/>
          <c:showCatName val="0"/>
          <c:showSerName val="0"/>
          <c:showPercent val="0"/>
          <c:showBubbleSize val="0"/>
        </c:dLbls>
        <c:gapWidth val="150"/>
        <c:axId val="48716416"/>
        <c:axId val="8665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48716416"/>
        <c:axId val="86652416"/>
      </c:lineChart>
      <c:dateAx>
        <c:axId val="48716416"/>
        <c:scaling>
          <c:orientation val="minMax"/>
        </c:scaling>
        <c:delete val="1"/>
        <c:axPos val="b"/>
        <c:numFmt formatCode="ge" sourceLinked="1"/>
        <c:majorTickMark val="none"/>
        <c:minorTickMark val="none"/>
        <c:tickLblPos val="none"/>
        <c:crossAx val="86652416"/>
        <c:crosses val="autoZero"/>
        <c:auto val="1"/>
        <c:lblOffset val="100"/>
        <c:baseTimeUnit val="years"/>
      </c:dateAx>
      <c:valAx>
        <c:axId val="866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formatCode="#,##0.00;&quot;△&quot;#,##0.00;&quot;-&quot;">
                  <c:v>45.37</c:v>
                </c:pt>
                <c:pt idx="3" formatCode="#,##0.00;&quot;△&quot;#,##0.00;&quot;-&quot;">
                  <c:v>50.37</c:v>
                </c:pt>
                <c:pt idx="4" formatCode="#,##0.00;&quot;△&quot;#,##0.00;&quot;-&quot;">
                  <c:v>47.31</c:v>
                </c:pt>
              </c:numCache>
            </c:numRef>
          </c:val>
        </c:ser>
        <c:dLbls>
          <c:showLegendKey val="0"/>
          <c:showVal val="0"/>
          <c:showCatName val="0"/>
          <c:showSerName val="0"/>
          <c:showPercent val="0"/>
          <c:showBubbleSize val="0"/>
        </c:dLbls>
        <c:gapWidth val="150"/>
        <c:axId val="123462016"/>
        <c:axId val="1234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23462016"/>
        <c:axId val="123463936"/>
      </c:lineChart>
      <c:dateAx>
        <c:axId val="123462016"/>
        <c:scaling>
          <c:orientation val="minMax"/>
        </c:scaling>
        <c:delete val="1"/>
        <c:axPos val="b"/>
        <c:numFmt formatCode="ge" sourceLinked="1"/>
        <c:majorTickMark val="none"/>
        <c:minorTickMark val="none"/>
        <c:tickLblPos val="none"/>
        <c:crossAx val="123463936"/>
        <c:crosses val="autoZero"/>
        <c:auto val="1"/>
        <c:lblOffset val="100"/>
        <c:baseTimeUnit val="years"/>
      </c:dateAx>
      <c:valAx>
        <c:axId val="12346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6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91.74</c:v>
                </c:pt>
                <c:pt idx="1">
                  <c:v>90.26</c:v>
                </c:pt>
                <c:pt idx="2">
                  <c:v>94.84</c:v>
                </c:pt>
                <c:pt idx="3">
                  <c:v>95.01</c:v>
                </c:pt>
                <c:pt idx="4">
                  <c:v>96.88</c:v>
                </c:pt>
              </c:numCache>
            </c:numRef>
          </c:val>
        </c:ser>
        <c:dLbls>
          <c:showLegendKey val="0"/>
          <c:showVal val="0"/>
          <c:showCatName val="0"/>
          <c:showSerName val="0"/>
          <c:showPercent val="0"/>
          <c:showBubbleSize val="0"/>
        </c:dLbls>
        <c:gapWidth val="150"/>
        <c:axId val="126853120"/>
        <c:axId val="1268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26853120"/>
        <c:axId val="126855040"/>
      </c:lineChart>
      <c:dateAx>
        <c:axId val="126853120"/>
        <c:scaling>
          <c:orientation val="minMax"/>
        </c:scaling>
        <c:delete val="1"/>
        <c:axPos val="b"/>
        <c:numFmt formatCode="ge" sourceLinked="1"/>
        <c:majorTickMark val="none"/>
        <c:minorTickMark val="none"/>
        <c:tickLblPos val="none"/>
        <c:crossAx val="126855040"/>
        <c:crosses val="autoZero"/>
        <c:auto val="1"/>
        <c:lblOffset val="100"/>
        <c:baseTimeUnit val="years"/>
      </c:dateAx>
      <c:valAx>
        <c:axId val="1268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8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120.22</c:v>
                </c:pt>
                <c:pt idx="1">
                  <c:v>112.75</c:v>
                </c:pt>
                <c:pt idx="2">
                  <c:v>69.52</c:v>
                </c:pt>
                <c:pt idx="3">
                  <c:v>93.7</c:v>
                </c:pt>
                <c:pt idx="4">
                  <c:v>95.18</c:v>
                </c:pt>
              </c:numCache>
            </c:numRef>
          </c:val>
        </c:ser>
        <c:dLbls>
          <c:showLegendKey val="0"/>
          <c:showVal val="0"/>
          <c:showCatName val="0"/>
          <c:showSerName val="0"/>
          <c:showPercent val="0"/>
          <c:showBubbleSize val="0"/>
        </c:dLbls>
        <c:gapWidth val="150"/>
        <c:axId val="48278912"/>
        <c:axId val="482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48278912"/>
        <c:axId val="48289280"/>
      </c:lineChart>
      <c:dateAx>
        <c:axId val="48278912"/>
        <c:scaling>
          <c:orientation val="minMax"/>
        </c:scaling>
        <c:delete val="1"/>
        <c:axPos val="b"/>
        <c:numFmt formatCode="ge" sourceLinked="1"/>
        <c:majorTickMark val="none"/>
        <c:minorTickMark val="none"/>
        <c:tickLblPos val="none"/>
        <c:crossAx val="48289280"/>
        <c:crosses val="autoZero"/>
        <c:auto val="1"/>
        <c:lblOffset val="100"/>
        <c:baseTimeUnit val="years"/>
      </c:dateAx>
      <c:valAx>
        <c:axId val="482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7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4.04</c:v>
                </c:pt>
                <c:pt idx="1">
                  <c:v>4.1900000000000004</c:v>
                </c:pt>
                <c:pt idx="2">
                  <c:v>5.39</c:v>
                </c:pt>
                <c:pt idx="3">
                  <c:v>12.67</c:v>
                </c:pt>
                <c:pt idx="4">
                  <c:v>14.9</c:v>
                </c:pt>
              </c:numCache>
            </c:numRef>
          </c:val>
        </c:ser>
        <c:dLbls>
          <c:showLegendKey val="0"/>
          <c:showVal val="0"/>
          <c:showCatName val="0"/>
          <c:showSerName val="0"/>
          <c:showPercent val="0"/>
          <c:showBubbleSize val="0"/>
        </c:dLbls>
        <c:gapWidth val="150"/>
        <c:axId val="49069056"/>
        <c:axId val="8047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49069056"/>
        <c:axId val="80471168"/>
      </c:lineChart>
      <c:dateAx>
        <c:axId val="49069056"/>
        <c:scaling>
          <c:orientation val="minMax"/>
        </c:scaling>
        <c:delete val="1"/>
        <c:axPos val="b"/>
        <c:numFmt formatCode="ge" sourceLinked="1"/>
        <c:majorTickMark val="none"/>
        <c:minorTickMark val="none"/>
        <c:tickLblPos val="none"/>
        <c:crossAx val="80471168"/>
        <c:crosses val="autoZero"/>
        <c:auto val="1"/>
        <c:lblOffset val="100"/>
        <c:baseTimeUnit val="years"/>
      </c:dateAx>
      <c:valAx>
        <c:axId val="8047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053760"/>
        <c:axId val="10843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82053760"/>
        <c:axId val="108434176"/>
      </c:lineChart>
      <c:dateAx>
        <c:axId val="82053760"/>
        <c:scaling>
          <c:orientation val="minMax"/>
        </c:scaling>
        <c:delete val="1"/>
        <c:axPos val="b"/>
        <c:numFmt formatCode="ge" sourceLinked="1"/>
        <c:majorTickMark val="none"/>
        <c:minorTickMark val="none"/>
        <c:tickLblPos val="none"/>
        <c:crossAx val="108434176"/>
        <c:crosses val="autoZero"/>
        <c:auto val="1"/>
        <c:lblOffset val="100"/>
        <c:baseTimeUnit val="years"/>
      </c:dateAx>
      <c:valAx>
        <c:axId val="10843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537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145.96</c:v>
                </c:pt>
                <c:pt idx="1">
                  <c:v>56.5</c:v>
                </c:pt>
                <c:pt idx="2">
                  <c:v>294.25</c:v>
                </c:pt>
                <c:pt idx="3">
                  <c:v>336.75</c:v>
                </c:pt>
                <c:pt idx="4">
                  <c:v>568.9</c:v>
                </c:pt>
              </c:numCache>
            </c:numRef>
          </c:val>
        </c:ser>
        <c:dLbls>
          <c:showLegendKey val="0"/>
          <c:showVal val="0"/>
          <c:showCatName val="0"/>
          <c:showSerName val="0"/>
          <c:showPercent val="0"/>
          <c:showBubbleSize val="0"/>
        </c:dLbls>
        <c:gapWidth val="150"/>
        <c:axId val="108443904"/>
        <c:axId val="10844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108443904"/>
        <c:axId val="108446080"/>
      </c:lineChart>
      <c:dateAx>
        <c:axId val="108443904"/>
        <c:scaling>
          <c:orientation val="minMax"/>
        </c:scaling>
        <c:delete val="1"/>
        <c:axPos val="b"/>
        <c:numFmt formatCode="ge" sourceLinked="1"/>
        <c:majorTickMark val="none"/>
        <c:minorTickMark val="none"/>
        <c:tickLblPos val="none"/>
        <c:crossAx val="108446080"/>
        <c:crosses val="autoZero"/>
        <c:auto val="1"/>
        <c:lblOffset val="100"/>
        <c:baseTimeUnit val="years"/>
      </c:dateAx>
      <c:valAx>
        <c:axId val="10844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73.680000000000007</c:v>
                </c:pt>
                <c:pt idx="1">
                  <c:v>100.04</c:v>
                </c:pt>
                <c:pt idx="2">
                  <c:v>112.55</c:v>
                </c:pt>
                <c:pt idx="3">
                  <c:v>73.010000000000005</c:v>
                </c:pt>
                <c:pt idx="4">
                  <c:v>72.930000000000007</c:v>
                </c:pt>
              </c:numCache>
            </c:numRef>
          </c:val>
        </c:ser>
        <c:dLbls>
          <c:showLegendKey val="0"/>
          <c:showVal val="0"/>
          <c:showCatName val="0"/>
          <c:showSerName val="0"/>
          <c:showPercent val="0"/>
          <c:showBubbleSize val="0"/>
        </c:dLbls>
        <c:gapWidth val="150"/>
        <c:axId val="108529920"/>
        <c:axId val="10853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108529920"/>
        <c:axId val="108532096"/>
      </c:lineChart>
      <c:dateAx>
        <c:axId val="108529920"/>
        <c:scaling>
          <c:orientation val="minMax"/>
        </c:scaling>
        <c:delete val="1"/>
        <c:axPos val="b"/>
        <c:numFmt formatCode="ge" sourceLinked="1"/>
        <c:majorTickMark val="none"/>
        <c:minorTickMark val="none"/>
        <c:tickLblPos val="none"/>
        <c:crossAx val="108532096"/>
        <c:crosses val="autoZero"/>
        <c:auto val="1"/>
        <c:lblOffset val="100"/>
        <c:baseTimeUnit val="years"/>
      </c:dateAx>
      <c:valAx>
        <c:axId val="10853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2312.2600000000002</c:v>
                </c:pt>
                <c:pt idx="1">
                  <c:v>1846.42</c:v>
                </c:pt>
                <c:pt idx="2">
                  <c:v>1743.8</c:v>
                </c:pt>
                <c:pt idx="3">
                  <c:v>1595.71</c:v>
                </c:pt>
                <c:pt idx="4">
                  <c:v>1356.32</c:v>
                </c:pt>
              </c:numCache>
            </c:numRef>
          </c:val>
        </c:ser>
        <c:dLbls>
          <c:showLegendKey val="0"/>
          <c:showVal val="0"/>
          <c:showCatName val="0"/>
          <c:showSerName val="0"/>
          <c:showPercent val="0"/>
          <c:showBubbleSize val="0"/>
        </c:dLbls>
        <c:gapWidth val="150"/>
        <c:axId val="108545920"/>
        <c:axId val="10856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08545920"/>
        <c:axId val="108560384"/>
      </c:lineChart>
      <c:dateAx>
        <c:axId val="108545920"/>
        <c:scaling>
          <c:orientation val="minMax"/>
        </c:scaling>
        <c:delete val="1"/>
        <c:axPos val="b"/>
        <c:numFmt formatCode="ge" sourceLinked="1"/>
        <c:majorTickMark val="none"/>
        <c:minorTickMark val="none"/>
        <c:tickLblPos val="none"/>
        <c:crossAx val="108560384"/>
        <c:crosses val="autoZero"/>
        <c:auto val="1"/>
        <c:lblOffset val="100"/>
        <c:baseTimeUnit val="years"/>
      </c:dateAx>
      <c:valAx>
        <c:axId val="1085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74.11</c:v>
                </c:pt>
                <c:pt idx="1">
                  <c:v>73.09</c:v>
                </c:pt>
                <c:pt idx="2">
                  <c:v>91</c:v>
                </c:pt>
                <c:pt idx="3">
                  <c:v>102.35</c:v>
                </c:pt>
                <c:pt idx="4">
                  <c:v>15.16</c:v>
                </c:pt>
              </c:numCache>
            </c:numRef>
          </c:val>
        </c:ser>
        <c:dLbls>
          <c:showLegendKey val="0"/>
          <c:showVal val="0"/>
          <c:showCatName val="0"/>
          <c:showSerName val="0"/>
          <c:showPercent val="0"/>
          <c:showBubbleSize val="0"/>
        </c:dLbls>
        <c:gapWidth val="150"/>
        <c:axId val="112874624"/>
        <c:axId val="11287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12874624"/>
        <c:axId val="112876544"/>
      </c:lineChart>
      <c:dateAx>
        <c:axId val="112874624"/>
        <c:scaling>
          <c:orientation val="minMax"/>
        </c:scaling>
        <c:delete val="1"/>
        <c:axPos val="b"/>
        <c:numFmt formatCode="ge" sourceLinked="1"/>
        <c:majorTickMark val="none"/>
        <c:minorTickMark val="none"/>
        <c:tickLblPos val="none"/>
        <c:crossAx val="112876544"/>
        <c:crosses val="autoZero"/>
        <c:auto val="1"/>
        <c:lblOffset val="100"/>
        <c:baseTimeUnit val="years"/>
      </c:dateAx>
      <c:valAx>
        <c:axId val="11287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275.04000000000002</c:v>
                </c:pt>
                <c:pt idx="1">
                  <c:v>256.58999999999997</c:v>
                </c:pt>
                <c:pt idx="2">
                  <c:v>205.02</c:v>
                </c:pt>
                <c:pt idx="3">
                  <c:v>184.11</c:v>
                </c:pt>
                <c:pt idx="4">
                  <c:v>1239.17</c:v>
                </c:pt>
              </c:numCache>
            </c:numRef>
          </c:val>
        </c:ser>
        <c:dLbls>
          <c:showLegendKey val="0"/>
          <c:showVal val="0"/>
          <c:showCatName val="0"/>
          <c:showSerName val="0"/>
          <c:showPercent val="0"/>
          <c:showBubbleSize val="0"/>
        </c:dLbls>
        <c:gapWidth val="150"/>
        <c:axId val="123421440"/>
        <c:axId val="1234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23421440"/>
        <c:axId val="123423360"/>
      </c:lineChart>
      <c:dateAx>
        <c:axId val="123421440"/>
        <c:scaling>
          <c:orientation val="minMax"/>
        </c:scaling>
        <c:delete val="1"/>
        <c:axPos val="b"/>
        <c:numFmt formatCode="ge" sourceLinked="1"/>
        <c:majorTickMark val="none"/>
        <c:minorTickMark val="none"/>
        <c:tickLblPos val="none"/>
        <c:crossAx val="123423360"/>
        <c:crosses val="autoZero"/>
        <c:auto val="1"/>
        <c:lblOffset val="100"/>
        <c:baseTimeUnit val="years"/>
      </c:dateAx>
      <c:valAx>
        <c:axId val="1234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2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宮城県　山元町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12609</v>
      </c>
      <c r="AM8" s="47"/>
      <c r="AN8" s="47"/>
      <c r="AO8" s="47"/>
      <c r="AP8" s="47"/>
      <c r="AQ8" s="47"/>
      <c r="AR8" s="47"/>
      <c r="AS8" s="47"/>
      <c r="AT8" s="43">
        <f>データ!S6</f>
        <v>64.58</v>
      </c>
      <c r="AU8" s="43"/>
      <c r="AV8" s="43"/>
      <c r="AW8" s="43"/>
      <c r="AX8" s="43"/>
      <c r="AY8" s="43"/>
      <c r="AZ8" s="43"/>
      <c r="BA8" s="43"/>
      <c r="BB8" s="43">
        <f>データ!T6</f>
        <v>195.25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f>データ!N6</f>
        <v>51.93</v>
      </c>
      <c r="J10" s="43"/>
      <c r="K10" s="43"/>
      <c r="L10" s="43"/>
      <c r="M10" s="43"/>
      <c r="N10" s="43"/>
      <c r="O10" s="43"/>
      <c r="P10" s="43">
        <f>データ!O6</f>
        <v>39.32</v>
      </c>
      <c r="Q10" s="43"/>
      <c r="R10" s="43"/>
      <c r="S10" s="43"/>
      <c r="T10" s="43"/>
      <c r="U10" s="43"/>
      <c r="V10" s="43"/>
      <c r="W10" s="43">
        <f>データ!P6</f>
        <v>51.79</v>
      </c>
      <c r="X10" s="43"/>
      <c r="Y10" s="43"/>
      <c r="Z10" s="43"/>
      <c r="AA10" s="43"/>
      <c r="AB10" s="43"/>
      <c r="AC10" s="43"/>
      <c r="AD10" s="47">
        <f>データ!Q6</f>
        <v>3586</v>
      </c>
      <c r="AE10" s="47"/>
      <c r="AF10" s="47"/>
      <c r="AG10" s="47"/>
      <c r="AH10" s="47"/>
      <c r="AI10" s="47"/>
      <c r="AJ10" s="47"/>
      <c r="AK10" s="2"/>
      <c r="AL10" s="47">
        <f>データ!U6</f>
        <v>4943</v>
      </c>
      <c r="AM10" s="47"/>
      <c r="AN10" s="47"/>
      <c r="AO10" s="47"/>
      <c r="AP10" s="47"/>
      <c r="AQ10" s="47"/>
      <c r="AR10" s="47"/>
      <c r="AS10" s="47"/>
      <c r="AT10" s="43">
        <f>データ!V6</f>
        <v>5.0199999999999996</v>
      </c>
      <c r="AU10" s="43"/>
      <c r="AV10" s="43"/>
      <c r="AW10" s="43"/>
      <c r="AX10" s="43"/>
      <c r="AY10" s="43"/>
      <c r="AZ10" s="43"/>
      <c r="BA10" s="43"/>
      <c r="BB10" s="43">
        <f>データ!W6</f>
        <v>984.66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2015</v>
      </c>
      <c r="C6" s="31">
        <f t="shared" ref="C6:W6" si="3">C7</f>
        <v>43621</v>
      </c>
      <c r="D6" s="31">
        <f t="shared" si="3"/>
        <v>46</v>
      </c>
      <c r="E6" s="31">
        <f t="shared" si="3"/>
        <v>17</v>
      </c>
      <c r="F6" s="31">
        <f t="shared" si="3"/>
        <v>4</v>
      </c>
      <c r="G6" s="31">
        <f t="shared" si="3"/>
        <v>0</v>
      </c>
      <c r="H6" s="31" t="str">
        <f t="shared" si="3"/>
        <v>宮城県　山元町</v>
      </c>
      <c r="I6" s="31" t="str">
        <f t="shared" si="3"/>
        <v>法適用</v>
      </c>
      <c r="J6" s="31" t="str">
        <f t="shared" si="3"/>
        <v>下水道事業</v>
      </c>
      <c r="K6" s="31" t="str">
        <f t="shared" si="3"/>
        <v>特定環境保全公共下水道</v>
      </c>
      <c r="L6" s="31" t="str">
        <f t="shared" si="3"/>
        <v>D2</v>
      </c>
      <c r="M6" s="32" t="str">
        <f t="shared" si="3"/>
        <v>-</v>
      </c>
      <c r="N6" s="32">
        <f t="shared" si="3"/>
        <v>51.93</v>
      </c>
      <c r="O6" s="32">
        <f t="shared" si="3"/>
        <v>39.32</v>
      </c>
      <c r="P6" s="32">
        <f t="shared" si="3"/>
        <v>51.79</v>
      </c>
      <c r="Q6" s="32">
        <f t="shared" si="3"/>
        <v>3586</v>
      </c>
      <c r="R6" s="32">
        <f t="shared" si="3"/>
        <v>12609</v>
      </c>
      <c r="S6" s="32">
        <f t="shared" si="3"/>
        <v>64.58</v>
      </c>
      <c r="T6" s="32">
        <f t="shared" si="3"/>
        <v>195.25</v>
      </c>
      <c r="U6" s="32">
        <f t="shared" si="3"/>
        <v>4943</v>
      </c>
      <c r="V6" s="32">
        <f t="shared" si="3"/>
        <v>5.0199999999999996</v>
      </c>
      <c r="W6" s="32">
        <f t="shared" si="3"/>
        <v>984.66</v>
      </c>
      <c r="X6" s="33">
        <f>IF(X7="",NA(),X7)</f>
        <v>120.22</v>
      </c>
      <c r="Y6" s="33">
        <f t="shared" ref="Y6:AG6" si="4">IF(Y7="",NA(),Y7)</f>
        <v>112.75</v>
      </c>
      <c r="Z6" s="33">
        <f t="shared" si="4"/>
        <v>69.52</v>
      </c>
      <c r="AA6" s="33">
        <f t="shared" si="4"/>
        <v>93.7</v>
      </c>
      <c r="AB6" s="33">
        <f t="shared" si="4"/>
        <v>95.18</v>
      </c>
      <c r="AC6" s="33">
        <f t="shared" si="4"/>
        <v>91.52</v>
      </c>
      <c r="AD6" s="33">
        <f t="shared" si="4"/>
        <v>94.73</v>
      </c>
      <c r="AE6" s="33">
        <f t="shared" si="4"/>
        <v>96.59</v>
      </c>
      <c r="AF6" s="33">
        <f t="shared" si="4"/>
        <v>101.24</v>
      </c>
      <c r="AG6" s="33">
        <f t="shared" si="4"/>
        <v>100.94</v>
      </c>
      <c r="AH6" s="32" t="str">
        <f>IF(AH7="","",IF(AH7="-","【-】","【"&amp;SUBSTITUTE(TEXT(AH7,"#,##0.00"),"-","△")&amp;"】"))</f>
        <v>【100.36】</v>
      </c>
      <c r="AI6" s="33">
        <f>IF(AI7="",NA(),AI7)</f>
        <v>145.96</v>
      </c>
      <c r="AJ6" s="33">
        <f t="shared" ref="AJ6:AR6" si="5">IF(AJ7="",NA(),AJ7)</f>
        <v>56.5</v>
      </c>
      <c r="AK6" s="33">
        <f t="shared" si="5"/>
        <v>294.25</v>
      </c>
      <c r="AL6" s="33">
        <f t="shared" si="5"/>
        <v>336.75</v>
      </c>
      <c r="AM6" s="33">
        <f t="shared" si="5"/>
        <v>568.9</v>
      </c>
      <c r="AN6" s="33">
        <f t="shared" si="5"/>
        <v>243.86</v>
      </c>
      <c r="AO6" s="33">
        <f t="shared" si="5"/>
        <v>236.15</v>
      </c>
      <c r="AP6" s="33">
        <f t="shared" si="5"/>
        <v>232.81</v>
      </c>
      <c r="AQ6" s="33">
        <f t="shared" si="5"/>
        <v>184.13</v>
      </c>
      <c r="AR6" s="33">
        <f t="shared" si="5"/>
        <v>101.85</v>
      </c>
      <c r="AS6" s="32" t="str">
        <f>IF(AS7="","",IF(AS7="-","【-】","【"&amp;SUBSTITUTE(TEXT(AS7,"#,##0.00"),"-","△")&amp;"】"))</f>
        <v>【98.78】</v>
      </c>
      <c r="AT6" s="33">
        <f>IF(AT7="",NA(),AT7)</f>
        <v>73.680000000000007</v>
      </c>
      <c r="AU6" s="33">
        <f t="shared" ref="AU6:BC6" si="6">IF(AU7="",NA(),AU7)</f>
        <v>100.04</v>
      </c>
      <c r="AV6" s="33">
        <f t="shared" si="6"/>
        <v>112.55</v>
      </c>
      <c r="AW6" s="33">
        <f t="shared" si="6"/>
        <v>73.010000000000005</v>
      </c>
      <c r="AX6" s="33">
        <f t="shared" si="6"/>
        <v>72.930000000000007</v>
      </c>
      <c r="AY6" s="33">
        <f t="shared" si="6"/>
        <v>341.28</v>
      </c>
      <c r="AZ6" s="33">
        <f t="shared" si="6"/>
        <v>243.58</v>
      </c>
      <c r="BA6" s="33">
        <f t="shared" si="6"/>
        <v>290.19</v>
      </c>
      <c r="BB6" s="33">
        <f t="shared" si="6"/>
        <v>63.22</v>
      </c>
      <c r="BC6" s="33">
        <f t="shared" si="6"/>
        <v>49.07</v>
      </c>
      <c r="BD6" s="32" t="str">
        <f>IF(BD7="","",IF(BD7="-","【-】","【"&amp;SUBSTITUTE(TEXT(BD7,"#,##0.00"),"-","△")&amp;"】"))</f>
        <v>【58.70】</v>
      </c>
      <c r="BE6" s="33">
        <f>IF(BE7="",NA(),BE7)</f>
        <v>2312.2600000000002</v>
      </c>
      <c r="BF6" s="33">
        <f t="shared" ref="BF6:BN6" si="7">IF(BF7="",NA(),BF7)</f>
        <v>1846.42</v>
      </c>
      <c r="BG6" s="33">
        <f t="shared" si="7"/>
        <v>1743.8</v>
      </c>
      <c r="BH6" s="33">
        <f t="shared" si="7"/>
        <v>1595.71</v>
      </c>
      <c r="BI6" s="33">
        <f t="shared" si="7"/>
        <v>1356.32</v>
      </c>
      <c r="BJ6" s="33">
        <f t="shared" si="7"/>
        <v>1764.87</v>
      </c>
      <c r="BK6" s="33">
        <f t="shared" si="7"/>
        <v>1622.51</v>
      </c>
      <c r="BL6" s="33">
        <f t="shared" si="7"/>
        <v>1569.13</v>
      </c>
      <c r="BM6" s="33">
        <f t="shared" si="7"/>
        <v>1436</v>
      </c>
      <c r="BN6" s="33">
        <f t="shared" si="7"/>
        <v>1434.89</v>
      </c>
      <c r="BO6" s="32" t="str">
        <f>IF(BO7="","",IF(BO7="-","【-】","【"&amp;SUBSTITUTE(TEXT(BO7,"#,##0.00"),"-","△")&amp;"】"))</f>
        <v>【1,457.06】</v>
      </c>
      <c r="BP6" s="33">
        <f>IF(BP7="",NA(),BP7)</f>
        <v>74.11</v>
      </c>
      <c r="BQ6" s="33">
        <f t="shared" ref="BQ6:BY6" si="8">IF(BQ7="",NA(),BQ7)</f>
        <v>73.09</v>
      </c>
      <c r="BR6" s="33">
        <f t="shared" si="8"/>
        <v>91</v>
      </c>
      <c r="BS6" s="33">
        <f t="shared" si="8"/>
        <v>102.35</v>
      </c>
      <c r="BT6" s="33">
        <f t="shared" si="8"/>
        <v>15.16</v>
      </c>
      <c r="BU6" s="33">
        <f t="shared" si="8"/>
        <v>60.75</v>
      </c>
      <c r="BV6" s="33">
        <f t="shared" si="8"/>
        <v>62.83</v>
      </c>
      <c r="BW6" s="33">
        <f t="shared" si="8"/>
        <v>64.63</v>
      </c>
      <c r="BX6" s="33">
        <f t="shared" si="8"/>
        <v>66.56</v>
      </c>
      <c r="BY6" s="33">
        <f t="shared" si="8"/>
        <v>66.22</v>
      </c>
      <c r="BZ6" s="32" t="str">
        <f>IF(BZ7="","",IF(BZ7="-","【-】","【"&amp;SUBSTITUTE(TEXT(BZ7,"#,##0.00"),"-","△")&amp;"】"))</f>
        <v>【64.73】</v>
      </c>
      <c r="CA6" s="33">
        <f>IF(CA7="",NA(),CA7)</f>
        <v>275.04000000000002</v>
      </c>
      <c r="CB6" s="33">
        <f t="shared" ref="CB6:CJ6" si="9">IF(CB7="",NA(),CB7)</f>
        <v>256.58999999999997</v>
      </c>
      <c r="CC6" s="33">
        <f t="shared" si="9"/>
        <v>205.02</v>
      </c>
      <c r="CD6" s="33">
        <f t="shared" si="9"/>
        <v>184.11</v>
      </c>
      <c r="CE6" s="33">
        <f t="shared" si="9"/>
        <v>1239.17</v>
      </c>
      <c r="CF6" s="33">
        <f t="shared" si="9"/>
        <v>256</v>
      </c>
      <c r="CG6" s="33">
        <f t="shared" si="9"/>
        <v>250.43</v>
      </c>
      <c r="CH6" s="33">
        <f t="shared" si="9"/>
        <v>245.75</v>
      </c>
      <c r="CI6" s="33">
        <f t="shared" si="9"/>
        <v>244.29</v>
      </c>
      <c r="CJ6" s="33">
        <f t="shared" si="9"/>
        <v>246.72</v>
      </c>
      <c r="CK6" s="32" t="str">
        <f>IF(CK7="","",IF(CK7="-","【-】","【"&amp;SUBSTITUTE(TEXT(CK7,"#,##0.00"),"-","△")&amp;"】"))</f>
        <v>【250.25】</v>
      </c>
      <c r="CL6" s="32">
        <f>IF(CL7="",NA(),CL7)</f>
        <v>0</v>
      </c>
      <c r="CM6" s="32">
        <f t="shared" ref="CM6:CU6" si="10">IF(CM7="",NA(),CM7)</f>
        <v>0</v>
      </c>
      <c r="CN6" s="33">
        <f t="shared" si="10"/>
        <v>45.37</v>
      </c>
      <c r="CO6" s="33">
        <f t="shared" si="10"/>
        <v>50.37</v>
      </c>
      <c r="CP6" s="33">
        <f t="shared" si="10"/>
        <v>47.31</v>
      </c>
      <c r="CQ6" s="33">
        <f t="shared" si="10"/>
        <v>41.59</v>
      </c>
      <c r="CR6" s="33">
        <f t="shared" si="10"/>
        <v>42.31</v>
      </c>
      <c r="CS6" s="33">
        <f t="shared" si="10"/>
        <v>43.65</v>
      </c>
      <c r="CT6" s="33">
        <f t="shared" si="10"/>
        <v>43.58</v>
      </c>
      <c r="CU6" s="33">
        <f t="shared" si="10"/>
        <v>41.35</v>
      </c>
      <c r="CV6" s="32" t="str">
        <f>IF(CV7="","",IF(CV7="-","【-】","【"&amp;SUBSTITUTE(TEXT(CV7,"#,##0.00"),"-","△")&amp;"】"))</f>
        <v>【40.31】</v>
      </c>
      <c r="CW6" s="33">
        <f>IF(CW7="",NA(),CW7)</f>
        <v>91.74</v>
      </c>
      <c r="CX6" s="33">
        <f t="shared" ref="CX6:DF6" si="11">IF(CX7="",NA(),CX7)</f>
        <v>90.26</v>
      </c>
      <c r="CY6" s="33">
        <f t="shared" si="11"/>
        <v>94.84</v>
      </c>
      <c r="CZ6" s="33">
        <f t="shared" si="11"/>
        <v>95.01</v>
      </c>
      <c r="DA6" s="33">
        <f t="shared" si="11"/>
        <v>96.88</v>
      </c>
      <c r="DB6" s="33">
        <f t="shared" si="11"/>
        <v>80.47</v>
      </c>
      <c r="DC6" s="33">
        <f t="shared" si="11"/>
        <v>81.3</v>
      </c>
      <c r="DD6" s="33">
        <f t="shared" si="11"/>
        <v>82.2</v>
      </c>
      <c r="DE6" s="33">
        <f t="shared" si="11"/>
        <v>82.35</v>
      </c>
      <c r="DF6" s="33">
        <f t="shared" si="11"/>
        <v>82.9</v>
      </c>
      <c r="DG6" s="32" t="str">
        <f>IF(DG7="","",IF(DG7="-","【-】","【"&amp;SUBSTITUTE(TEXT(DG7,"#,##0.00"),"-","△")&amp;"】"))</f>
        <v>【81.28】</v>
      </c>
      <c r="DH6" s="33">
        <f>IF(DH7="",NA(),DH7)</f>
        <v>4.04</v>
      </c>
      <c r="DI6" s="33">
        <f t="shared" ref="DI6:DQ6" si="12">IF(DI7="",NA(),DI7)</f>
        <v>4.1900000000000004</v>
      </c>
      <c r="DJ6" s="33">
        <f t="shared" si="12"/>
        <v>5.39</v>
      </c>
      <c r="DK6" s="33">
        <f t="shared" si="12"/>
        <v>12.67</v>
      </c>
      <c r="DL6" s="33">
        <f t="shared" si="12"/>
        <v>14.9</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3">
        <f>IF(ED7="",NA(),ED7)</f>
        <v>0.28999999999999998</v>
      </c>
      <c r="EE6" s="33">
        <f t="shared" ref="EE6:EM6" si="14">IF(EE7="",NA(),EE7)</f>
        <v>7.57</v>
      </c>
      <c r="EF6" s="33">
        <f t="shared" si="14"/>
        <v>5.21</v>
      </c>
      <c r="EG6" s="33">
        <f t="shared" si="14"/>
        <v>4.79</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x14ac:dyDescent="0.15">
      <c r="A7" s="26"/>
      <c r="B7" s="35">
        <v>2015</v>
      </c>
      <c r="C7" s="35">
        <v>43621</v>
      </c>
      <c r="D7" s="35">
        <v>46</v>
      </c>
      <c r="E7" s="35">
        <v>17</v>
      </c>
      <c r="F7" s="35">
        <v>4</v>
      </c>
      <c r="G7" s="35">
        <v>0</v>
      </c>
      <c r="H7" s="35" t="s">
        <v>96</v>
      </c>
      <c r="I7" s="35" t="s">
        <v>97</v>
      </c>
      <c r="J7" s="35" t="s">
        <v>98</v>
      </c>
      <c r="K7" s="35" t="s">
        <v>99</v>
      </c>
      <c r="L7" s="35" t="s">
        <v>100</v>
      </c>
      <c r="M7" s="36" t="s">
        <v>101</v>
      </c>
      <c r="N7" s="36">
        <v>51.93</v>
      </c>
      <c r="O7" s="36">
        <v>39.32</v>
      </c>
      <c r="P7" s="36">
        <v>51.79</v>
      </c>
      <c r="Q7" s="36">
        <v>3586</v>
      </c>
      <c r="R7" s="36">
        <v>12609</v>
      </c>
      <c r="S7" s="36">
        <v>64.58</v>
      </c>
      <c r="T7" s="36">
        <v>195.25</v>
      </c>
      <c r="U7" s="36">
        <v>4943</v>
      </c>
      <c r="V7" s="36">
        <v>5.0199999999999996</v>
      </c>
      <c r="W7" s="36">
        <v>984.66</v>
      </c>
      <c r="X7" s="36">
        <v>120.22</v>
      </c>
      <c r="Y7" s="36">
        <v>112.75</v>
      </c>
      <c r="Z7" s="36">
        <v>69.52</v>
      </c>
      <c r="AA7" s="36">
        <v>93.7</v>
      </c>
      <c r="AB7" s="36">
        <v>95.18</v>
      </c>
      <c r="AC7" s="36">
        <v>91.52</v>
      </c>
      <c r="AD7" s="36">
        <v>94.73</v>
      </c>
      <c r="AE7" s="36">
        <v>96.59</v>
      </c>
      <c r="AF7" s="36">
        <v>101.24</v>
      </c>
      <c r="AG7" s="36">
        <v>100.94</v>
      </c>
      <c r="AH7" s="36">
        <v>100.36</v>
      </c>
      <c r="AI7" s="36">
        <v>145.96</v>
      </c>
      <c r="AJ7" s="36">
        <v>56.5</v>
      </c>
      <c r="AK7" s="36">
        <v>294.25</v>
      </c>
      <c r="AL7" s="36">
        <v>336.75</v>
      </c>
      <c r="AM7" s="36">
        <v>568.9</v>
      </c>
      <c r="AN7" s="36">
        <v>243.86</v>
      </c>
      <c r="AO7" s="36">
        <v>236.15</v>
      </c>
      <c r="AP7" s="36">
        <v>232.81</v>
      </c>
      <c r="AQ7" s="36">
        <v>184.13</v>
      </c>
      <c r="AR7" s="36">
        <v>101.85</v>
      </c>
      <c r="AS7" s="36">
        <v>98.78</v>
      </c>
      <c r="AT7" s="36">
        <v>73.680000000000007</v>
      </c>
      <c r="AU7" s="36">
        <v>100.04</v>
      </c>
      <c r="AV7" s="36">
        <v>112.55</v>
      </c>
      <c r="AW7" s="36">
        <v>73.010000000000005</v>
      </c>
      <c r="AX7" s="36">
        <v>72.930000000000007</v>
      </c>
      <c r="AY7" s="36">
        <v>341.28</v>
      </c>
      <c r="AZ7" s="36">
        <v>243.58</v>
      </c>
      <c r="BA7" s="36">
        <v>290.19</v>
      </c>
      <c r="BB7" s="36">
        <v>63.22</v>
      </c>
      <c r="BC7" s="36">
        <v>49.07</v>
      </c>
      <c r="BD7" s="36">
        <v>58.7</v>
      </c>
      <c r="BE7" s="36">
        <v>2312.2600000000002</v>
      </c>
      <c r="BF7" s="36">
        <v>1846.42</v>
      </c>
      <c r="BG7" s="36">
        <v>1743.8</v>
      </c>
      <c r="BH7" s="36">
        <v>1595.71</v>
      </c>
      <c r="BI7" s="36">
        <v>1356.32</v>
      </c>
      <c r="BJ7" s="36">
        <v>1764.87</v>
      </c>
      <c r="BK7" s="36">
        <v>1622.51</v>
      </c>
      <c r="BL7" s="36">
        <v>1569.13</v>
      </c>
      <c r="BM7" s="36">
        <v>1436</v>
      </c>
      <c r="BN7" s="36">
        <v>1434.89</v>
      </c>
      <c r="BO7" s="36">
        <v>1457.06</v>
      </c>
      <c r="BP7" s="36">
        <v>74.11</v>
      </c>
      <c r="BQ7" s="36">
        <v>73.09</v>
      </c>
      <c r="BR7" s="36">
        <v>91</v>
      </c>
      <c r="BS7" s="36">
        <v>102.35</v>
      </c>
      <c r="BT7" s="36">
        <v>15.16</v>
      </c>
      <c r="BU7" s="36">
        <v>60.75</v>
      </c>
      <c r="BV7" s="36">
        <v>62.83</v>
      </c>
      <c r="BW7" s="36">
        <v>64.63</v>
      </c>
      <c r="BX7" s="36">
        <v>66.56</v>
      </c>
      <c r="BY7" s="36">
        <v>66.22</v>
      </c>
      <c r="BZ7" s="36">
        <v>64.73</v>
      </c>
      <c r="CA7" s="36">
        <v>275.04000000000002</v>
      </c>
      <c r="CB7" s="36">
        <v>256.58999999999997</v>
      </c>
      <c r="CC7" s="36">
        <v>205.02</v>
      </c>
      <c r="CD7" s="36">
        <v>184.11</v>
      </c>
      <c r="CE7" s="36">
        <v>1239.17</v>
      </c>
      <c r="CF7" s="36">
        <v>256</v>
      </c>
      <c r="CG7" s="36">
        <v>250.43</v>
      </c>
      <c r="CH7" s="36">
        <v>245.75</v>
      </c>
      <c r="CI7" s="36">
        <v>244.29</v>
      </c>
      <c r="CJ7" s="36">
        <v>246.72</v>
      </c>
      <c r="CK7" s="36">
        <v>250.25</v>
      </c>
      <c r="CL7" s="36">
        <v>0</v>
      </c>
      <c r="CM7" s="36">
        <v>0</v>
      </c>
      <c r="CN7" s="36">
        <v>45.37</v>
      </c>
      <c r="CO7" s="36">
        <v>50.37</v>
      </c>
      <c r="CP7" s="36">
        <v>47.31</v>
      </c>
      <c r="CQ7" s="36">
        <v>41.59</v>
      </c>
      <c r="CR7" s="36">
        <v>42.31</v>
      </c>
      <c r="CS7" s="36">
        <v>43.65</v>
      </c>
      <c r="CT7" s="36">
        <v>43.58</v>
      </c>
      <c r="CU7" s="36">
        <v>41.35</v>
      </c>
      <c r="CV7" s="36">
        <v>40.31</v>
      </c>
      <c r="CW7" s="36">
        <v>91.74</v>
      </c>
      <c r="CX7" s="36">
        <v>90.26</v>
      </c>
      <c r="CY7" s="36">
        <v>94.84</v>
      </c>
      <c r="CZ7" s="36">
        <v>95.01</v>
      </c>
      <c r="DA7" s="36">
        <v>96.88</v>
      </c>
      <c r="DB7" s="36">
        <v>80.47</v>
      </c>
      <c r="DC7" s="36">
        <v>81.3</v>
      </c>
      <c r="DD7" s="36">
        <v>82.2</v>
      </c>
      <c r="DE7" s="36">
        <v>82.35</v>
      </c>
      <c r="DF7" s="36">
        <v>82.9</v>
      </c>
      <c r="DG7" s="36">
        <v>81.28</v>
      </c>
      <c r="DH7" s="36">
        <v>4.04</v>
      </c>
      <c r="DI7" s="36">
        <v>4.1900000000000004</v>
      </c>
      <c r="DJ7" s="36">
        <v>5.39</v>
      </c>
      <c r="DK7" s="36">
        <v>12.67</v>
      </c>
      <c r="DL7" s="36">
        <v>14.9</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0.28999999999999998</v>
      </c>
      <c r="EE7" s="36">
        <v>7.57</v>
      </c>
      <c r="EF7" s="36">
        <v>5.21</v>
      </c>
      <c r="EG7" s="36">
        <v>4.79</v>
      </c>
      <c r="EH7" s="36">
        <v>0</v>
      </c>
      <c r="EI7" s="36">
        <v>0.1</v>
      </c>
      <c r="EJ7" s="36">
        <v>0.11</v>
      </c>
      <c r="EK7" s="36">
        <v>0.05</v>
      </c>
      <c r="EL7" s="36">
        <v>0.04</v>
      </c>
      <c r="EM7" s="36">
        <v>7.0000000000000007E-2</v>
      </c>
      <c r="EN7" s="36">
        <v>0.1</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及川 匠</cp:lastModifiedBy>
  <dcterms:created xsi:type="dcterms:W3CDTF">2017-02-08T02:38:22Z</dcterms:created>
  <dcterms:modified xsi:type="dcterms:W3CDTF">2017-02-13T06:46:10Z</dcterms:modified>
  <cp:category/>
</cp:coreProperties>
</file>