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11985" yWindow="-15" windowWidth="12030" windowHeight="10650"/>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AL8" i="4" s="1"/>
  <c r="Q6" i="5"/>
  <c r="P6" i="5"/>
  <c r="O6" i="5"/>
  <c r="N6" i="5"/>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H85" i="4"/>
  <c r="E85" i="4"/>
  <c r="BB10" i="4"/>
  <c r="W10" i="4"/>
  <c r="P10" i="4"/>
  <c r="I10" i="4"/>
  <c r="B10" i="4"/>
  <c r="BB8" i="4"/>
  <c r="AT8" i="4"/>
  <c r="P8" i="4"/>
  <c r="I8" i="4"/>
  <c r="B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<sst xmlns="http://schemas.openxmlformats.org/spreadsheetml/2006/main" count="232" uniqueCount="120">
  <si>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</si>
  <si>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</si>
  <si>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</si>
  <si>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</si>
  <si>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</si>
  <si>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</si>
  <si>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</si>
  <si>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</si>
  <si>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</si>
  <si>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</si>
  <si>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</si>
  <si>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</si>
  <si>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</si>
  <si>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</si>
  <si>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</si>
  <si>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</si>
  <si>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</si>
  <si>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</si>
  <si>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</si>
  <si>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</si>
  <si>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</si>
  <si>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</si>
  <si>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</si>
  <si>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</si>
  <si>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</si>
  <si>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</si>
  <si>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</si>
  <si>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</si>
  <si>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</si>
  <si>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</si>
  <si>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</si>
  <si>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</si>
  <si>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</si>
  <si>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</si>
  <si>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</si>
  <si>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</si>
  <si>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</si>
  <si>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</si>
  <si>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</si>
  <si>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</si>
  <si>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</si>
  <si>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</si>
  <si>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</si>
  <si>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</si>
  <si>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</si>
  <si>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</si>
  <si>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</si>
  <si>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</si>
  <si>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</si>
  <si>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</si>
  <si>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</si>
  <si>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</si>
  <si>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</si>
  <si>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</si>
  <si>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</si>
  <si>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</si>
  <si>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</si>
  <si>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</si>
  <si>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</si>
  <si>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</si>
  <si>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</si>
  <si>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</si>
  <si>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</si>
  <si>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</si>
  <si>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</si>
  <si>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</si>
  <si>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</si>
  <si>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</si>
  <si>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</si>
  <si>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</si>
  <si>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</si>
  <si>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</si>
  <si>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</si>
  <si>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</si>
  <si>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</si>
  <si>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</si>
  <si>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</si>
  <si>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</si>
  <si>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</si>
  <si>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</si>
  <si>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</si>
  <si>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</si>
  <si>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</si>
  <si>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</si>
  <si>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</si>
  <si>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</si>
  <si>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</si>
  <si>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</si>
  <si>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</si>
  <si>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</si>
  <si>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</si>
  <si>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</si>
  <si>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</si>
  <si>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</si>
  <si>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</si>
  <si>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</si>
  <si>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</si>
  <si>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</si>
  <si>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</si>
  <si>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</si>
  <si>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</si>
  <si>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</si>
  <si>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</si>
  <si>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</si>
  <si>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</si>
  <si>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宮城県　山元町</t>
  </si>
  <si>
    <t>法適用</t>
  </si>
  <si>
    <t>水道事業</t>
  </si>
  <si>
    <t>末端給水事業</t>
  </si>
  <si>
    <t>A7</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</si>
  <si>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</si>
  <si>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</si>
  <si>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</si>
  <si>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</si>
  <si>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</si>
  <si>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</si>
  <si>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</si>
  <si>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表中の数値を再計算したところ、管路経年化率H27は7.54、H28は8.14、管路更新率H27は0.06であったため、管路経年化率は上昇傾向にあると言える。
管路更新率については類似団体平均を下回っているが、管路経年化率も類似団体平均を下回っており、現時点での影響は小さい状態である。
類似団体同様、今後老朽化が進むことが予想されるため、管路更新計画に基づき着実に更新を進めていきたい。</t>
    <rPh sb="0" eb="2">
      <t>ヒョウチュウ</t>
    </rPh>
    <rPh sb="3" eb="5">
      <t>スウチ</t>
    </rPh>
    <rPh sb="15" eb="17">
      <t>カンロ</t>
    </rPh>
    <rPh sb="17" eb="20">
      <t>ケイネンカ</t>
    </rPh>
    <rPh sb="20" eb="21">
      <t>リツ</t>
    </rPh>
    <rPh sb="39" eb="41">
      <t>カンロ</t>
    </rPh>
    <rPh sb="41" eb="43">
      <t>コウシン</t>
    </rPh>
    <rPh sb="43" eb="44">
      <t>リツ</t>
    </rPh>
    <rPh sb="59" eb="61">
      <t>カンロ</t>
    </rPh>
    <rPh sb="61" eb="64">
      <t>ケイネンカ</t>
    </rPh>
    <rPh sb="64" eb="65">
      <t>リツ</t>
    </rPh>
    <rPh sb="66" eb="68">
      <t>ジョウショウ</t>
    </rPh>
    <rPh sb="68" eb="70">
      <t>ケイコウ</t>
    </rPh>
    <rPh sb="74" eb="75">
      <t>イ</t>
    </rPh>
    <rPh sb="79" eb="81">
      <t>カンロ</t>
    </rPh>
    <rPh sb="81" eb="83">
      <t>コウシン</t>
    </rPh>
    <rPh sb="83" eb="84">
      <t>リツ</t>
    </rPh>
    <rPh sb="89" eb="91">
      <t>ルイジ</t>
    </rPh>
    <rPh sb="91" eb="93">
      <t>ダンタイ</t>
    </rPh>
    <rPh sb="93" eb="95">
      <t>ヘイキン</t>
    </rPh>
    <rPh sb="96" eb="98">
      <t>シタマワ</t>
    </rPh>
    <rPh sb="104" eb="106">
      <t>カンロ</t>
    </rPh>
    <rPh sb="106" eb="109">
      <t>ケイネンカ</t>
    </rPh>
    <rPh sb="109" eb="110">
      <t>リツ</t>
    </rPh>
    <rPh sb="111" eb="113">
      <t>ルイジ</t>
    </rPh>
    <rPh sb="113" eb="115">
      <t>ダンタイ</t>
    </rPh>
    <rPh sb="115" eb="117">
      <t>ヘイキン</t>
    </rPh>
    <rPh sb="118" eb="120">
      <t>シタマワ</t>
    </rPh>
    <rPh sb="125" eb="128">
      <t>ゲンジテン</t>
    </rPh>
    <rPh sb="130" eb="132">
      <t>エイキョウ</t>
    </rPh>
    <rPh sb="133" eb="134">
      <t>チイ</t>
    </rPh>
    <rPh sb="136" eb="138">
      <t>ジョウタイ</t>
    </rPh>
    <rPh sb="143" eb="145">
      <t>ルイジ</t>
    </rPh>
    <rPh sb="145" eb="147">
      <t>ダンタイ</t>
    </rPh>
    <rPh sb="147" eb="149">
      <t>ドウヨウ</t>
    </rPh>
    <rPh sb="150" eb="152">
      <t>コンゴ</t>
    </rPh>
    <rPh sb="152" eb="155">
      <t>ロウキュウカ</t>
    </rPh>
    <rPh sb="156" eb="157">
      <t>スス</t>
    </rPh>
    <rPh sb="161" eb="163">
      <t>ヨソウ</t>
    </rPh>
    <rPh sb="169" eb="171">
      <t>カンロ</t>
    </rPh>
    <rPh sb="171" eb="173">
      <t>コウシン</t>
    </rPh>
    <rPh sb="173" eb="175">
      <t>ケイカク</t>
    </rPh>
    <rPh sb="176" eb="177">
      <t>モト</t>
    </rPh>
    <rPh sb="179" eb="181">
      <t>チャクジツ</t>
    </rPh>
    <rPh sb="182" eb="184">
      <t>コウシン</t>
    </rPh>
    <rPh sb="185" eb="186">
      <t>スス</t>
    </rPh>
    <phoneticPr fontId="4"/>
  </si>
  <si>
    <t>震災の影響により一時的な経営状況の悪化はあったものの、その後は一定の健全性を維持できているものと思われる。ただし資金繰りについては厳しい状況が続いており、今後は給水人口の減少等により給水収益の伸びが期待できない上に、更新時期を迎える管路が増加すると考えられるため、より一層の経営改善が必要である。</t>
    <phoneticPr fontId="4"/>
  </si>
  <si>
    <t>ここ4年間の経常収支比率は全て100%を超えており、健全な経営状況が維持できていると言える。しかし、流動比率の低さから見て取れるように、短期的な債務に対する支払能力については余裕がある状況とは言えないため、引き続き経営改善を図っていく必要がある。企業債残高は減少傾向で将来負担は低下しているため、流動比率改善のために企業債の活用についても検討が必要だと考える。給水原価が高く料金回収率が低い状態であり、高い給水原価を水道料金に転嫁できていない状態となっていることも流動比率低下の一因だと考えられる。これは、経常収益の内訳が高料金対策補助金等の給水収益以外に依存している割合が高い上、水道料金が全国的に見ても高水準であることから、料金改定については慎重な対応を取らざるを得ない状態であるためだと思われる。平成28年度も平成27年度同様施設利用率が平均値を上回る一方で、有収率が平均値を大きく下回っているが、これは東日本大震災復旧事業等に要した洗管作業等による一時的なものであると考えられる。</t>
    <rPh sb="162" eb="164">
      <t>カツヨウ</t>
    </rPh>
    <rPh sb="323" eb="325">
      <t>シンチョウ</t>
    </rPh>
    <rPh sb="326" eb="328">
      <t>タイオウ</t>
    </rPh>
    <rPh sb="329" eb="330">
      <t>ト</t>
    </rPh>
    <rPh sb="334" eb="335">
      <t>エ</t>
    </rPh>
    <rPh sb="337" eb="339">
      <t>ジョウタイ</t>
    </rPh>
    <rPh sb="351" eb="353">
      <t>ヘイセイ</t>
    </rPh>
    <rPh sb="355" eb="357">
      <t>ネンド</t>
    </rPh>
    <rPh sb="358" eb="360">
      <t>ヘイセイ</t>
    </rPh>
    <rPh sb="362" eb="364">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</si>
</sst>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16" fillId="0" borderId="9" xfId="1" applyFont="1" applyBorder="1" applyAlignment="1" applyProtection="1">
      <alignment horizontal="left" vertical="top" wrapText="1"/>
      <protection locked="0"/>
    </xf>
    <xf numFmtId="0" fontId="16" fillId="0" borderId="0" xfId="1" applyFont="1" applyBorder="1" applyAlignment="1" applyProtection="1">
      <alignment horizontal="left" vertical="top" wrapText="1"/>
      <protection locked="0"/>
    </xf>
    <xf numFmtId="0" fontId="16" fillId="0" borderId="10" xfId="1" applyFont="1" applyBorder="1" applyAlignment="1" applyProtection="1">
      <alignment horizontal="left" vertical="top" wrapText="1"/>
      <protection locked="0"/>
    </xf>
    <xf numFmtId="0" fontId="16" fillId="0" borderId="11" xfId="1" applyFont="1" applyBorder="1" applyAlignment="1" applyProtection="1">
      <alignment horizontal="left" vertical="top" wrapText="1"/>
      <protection locked="0"/>
    </xf>
    <xf numFmtId="0" fontId="16" fillId="0" borderId="1" xfId="1" applyFont="1" applyBorder="1" applyAlignment="1" applyProtection="1">
      <alignment horizontal="left" vertical="top" wrapText="1"/>
      <protection locked="0"/>
    </xf>
    <xf numFmtId="0" fontId="16"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2" fillId="0" borderId="0" xfId="1" applyFont="1" applyBorder="1" applyAlignment="1" applyProtection="1">
      <alignment horizontal="left" vertical="top" wrapText="1"/>
      <protection locked="0"/>
    </xf>
    <xf numFmtId="0" fontId="22" fillId="0" borderId="10"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1.22</c:v>
                </c:pt>
                <c:pt idx="1">
                  <c:v>0.59</c:v>
                </c:pt>
                <c:pt idx="2">
                  <c:v>0.08</c:v>
                </c:pt>
                <c:pt idx="3">
                  <c:v>5.4</c:v>
                </c:pt>
                <c:pt idx="4">
                  <c:v>7.0000000000000007E-2</c:v>
                </c:pt>
              </c:numCache>
            </c:numRef>
          </c:val>
        </c:ser>
        <c:dLbls>
          <c:showLegendKey val="0"/>
          <c:showVal val="0"/>
          <c:showCatName val="0"/>
          <c:showSerName val="0"/>
          <c:showPercent val="0"/>
          <c:showBubbleSize val="0"/>
        </c:dLbls>
        <c:gapWidth val="150"/>
        <c:axId val="48358144"/>
        <c:axId val="4836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0.71</c:v>
                </c:pt>
                <c:pt idx="2">
                  <c:v>0.68</c:v>
                </c:pt>
                <c:pt idx="3">
                  <c:v>1.65</c:v>
                </c:pt>
                <c:pt idx="4">
                  <c:v>0.47</c:v>
                </c:pt>
              </c:numCache>
            </c:numRef>
          </c:val>
          <c:smooth val="0"/>
        </c:ser>
        <c:dLbls>
          <c:showLegendKey val="0"/>
          <c:showVal val="0"/>
          <c:showCatName val="0"/>
          <c:showSerName val="0"/>
          <c:showPercent val="0"/>
          <c:showBubbleSize val="0"/>
        </c:dLbls>
        <c:marker val="1"/>
        <c:smooth val="0"/>
        <c:axId val="48358144"/>
        <c:axId val="48360064"/>
      </c:lineChart>
      <c:dateAx>
        <c:axId val="48358144"/>
        <c:scaling>
          <c:orientation val="minMax"/>
        </c:scaling>
        <c:delete val="1"/>
        <c:axPos val="b"/>
        <c:numFmt formatCode="ge" sourceLinked="1"/>
        <c:majorTickMark val="none"/>
        <c:minorTickMark val="none"/>
        <c:tickLblPos val="none"/>
        <c:crossAx val="48360064"/>
        <c:crosses val="autoZero"/>
        <c:auto val="1"/>
        <c:lblOffset val="100"/>
        <c:baseTimeUnit val="years"/>
      </c:dateAx>
      <c:valAx>
        <c:axId val="4836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5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53.81</c:v>
                </c:pt>
                <c:pt idx="1">
                  <c:v>55.74</c:v>
                </c:pt>
                <c:pt idx="2">
                  <c:v>56.67</c:v>
                </c:pt>
                <c:pt idx="3">
                  <c:v>66.489999999999995</c:v>
                </c:pt>
                <c:pt idx="4">
                  <c:v>62.64</c:v>
                </c:pt>
              </c:numCache>
            </c:numRef>
          </c:val>
        </c:ser>
        <c:dLbls>
          <c:showLegendKey val="0"/>
          <c:showVal val="0"/>
          <c:showCatName val="0"/>
          <c:showSerName val="0"/>
          <c:showPercent val="0"/>
          <c:showBubbleSize val="0"/>
        </c:dLbls>
        <c:gapWidth val="150"/>
        <c:axId val="47721088"/>
        <c:axId val="4774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54.51</c:v>
                </c:pt>
                <c:pt idx="1">
                  <c:v>54.47</c:v>
                </c:pt>
                <c:pt idx="2">
                  <c:v>53.61</c:v>
                </c:pt>
                <c:pt idx="3">
                  <c:v>53.52</c:v>
                </c:pt>
                <c:pt idx="4">
                  <c:v>54.24</c:v>
                </c:pt>
              </c:numCache>
            </c:numRef>
          </c:val>
          <c:smooth val="0"/>
        </c:ser>
        <c:dLbls>
          <c:showLegendKey val="0"/>
          <c:showVal val="0"/>
          <c:showCatName val="0"/>
          <c:showSerName val="0"/>
          <c:showPercent val="0"/>
          <c:showBubbleSize val="0"/>
        </c:dLbls>
        <c:marker val="1"/>
        <c:smooth val="0"/>
        <c:axId val="47721088"/>
        <c:axId val="47743744"/>
      </c:lineChart>
      <c:dateAx>
        <c:axId val="47721088"/>
        <c:scaling>
          <c:orientation val="minMax"/>
        </c:scaling>
        <c:delete val="1"/>
        <c:axPos val="b"/>
        <c:numFmt formatCode="ge" sourceLinked="1"/>
        <c:majorTickMark val="none"/>
        <c:minorTickMark val="none"/>
        <c:tickLblPos val="none"/>
        <c:crossAx val="47743744"/>
        <c:crosses val="autoZero"/>
        <c:auto val="1"/>
        <c:lblOffset val="100"/>
        <c:baseTimeUnit val="years"/>
      </c:dateAx>
      <c:valAx>
        <c:axId val="4774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2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75.33</c:v>
                </c:pt>
                <c:pt idx="1">
                  <c:v>77.98</c:v>
                </c:pt>
                <c:pt idx="2">
                  <c:v>81.92</c:v>
                </c:pt>
                <c:pt idx="3">
                  <c:v>70.459999999999994</c:v>
                </c:pt>
                <c:pt idx="4">
                  <c:v>75.61</c:v>
                </c:pt>
              </c:numCache>
            </c:numRef>
          </c:val>
        </c:ser>
        <c:dLbls>
          <c:showLegendKey val="0"/>
          <c:showVal val="0"/>
          <c:showCatName val="0"/>
          <c:showSerName val="0"/>
          <c:showPercent val="0"/>
          <c:showBubbleSize val="0"/>
        </c:dLbls>
        <c:gapWidth val="150"/>
        <c:axId val="47757568"/>
        <c:axId val="47759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81.790000000000006</c:v>
                </c:pt>
                <c:pt idx="1">
                  <c:v>81.459999999999994</c:v>
                </c:pt>
                <c:pt idx="2">
                  <c:v>81.31</c:v>
                </c:pt>
                <c:pt idx="3">
                  <c:v>81.459999999999994</c:v>
                </c:pt>
                <c:pt idx="4">
                  <c:v>81.680000000000007</c:v>
                </c:pt>
              </c:numCache>
            </c:numRef>
          </c:val>
          <c:smooth val="0"/>
        </c:ser>
        <c:dLbls>
          <c:showLegendKey val="0"/>
          <c:showVal val="0"/>
          <c:showCatName val="0"/>
          <c:showSerName val="0"/>
          <c:showPercent val="0"/>
          <c:showBubbleSize val="0"/>
        </c:dLbls>
        <c:marker val="1"/>
        <c:smooth val="0"/>
        <c:axId val="47757568"/>
        <c:axId val="47759744"/>
      </c:lineChart>
      <c:dateAx>
        <c:axId val="47757568"/>
        <c:scaling>
          <c:orientation val="minMax"/>
        </c:scaling>
        <c:delete val="1"/>
        <c:axPos val="b"/>
        <c:numFmt formatCode="ge" sourceLinked="1"/>
        <c:majorTickMark val="none"/>
        <c:minorTickMark val="none"/>
        <c:tickLblPos val="none"/>
        <c:crossAx val="47759744"/>
        <c:crosses val="autoZero"/>
        <c:auto val="1"/>
        <c:lblOffset val="100"/>
        <c:baseTimeUnit val="years"/>
      </c:dateAx>
      <c:valAx>
        <c:axId val="4775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5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89.15</c:v>
                </c:pt>
                <c:pt idx="1">
                  <c:v>123.18</c:v>
                </c:pt>
                <c:pt idx="2">
                  <c:v>120.49</c:v>
                </c:pt>
                <c:pt idx="3">
                  <c:v>117.3</c:v>
                </c:pt>
                <c:pt idx="4">
                  <c:v>116.11</c:v>
                </c:pt>
              </c:numCache>
            </c:numRef>
          </c:val>
        </c:ser>
        <c:dLbls>
          <c:showLegendKey val="0"/>
          <c:showVal val="0"/>
          <c:showCatName val="0"/>
          <c:showSerName val="0"/>
          <c:showPercent val="0"/>
          <c:showBubbleSize val="0"/>
        </c:dLbls>
        <c:gapWidth val="150"/>
        <c:axId val="80615296"/>
        <c:axId val="8063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108.33</c:v>
                </c:pt>
                <c:pt idx="1">
                  <c:v>107.95</c:v>
                </c:pt>
                <c:pt idx="2">
                  <c:v>109.49</c:v>
                </c:pt>
                <c:pt idx="3">
                  <c:v>111.06</c:v>
                </c:pt>
                <c:pt idx="4">
                  <c:v>111.34</c:v>
                </c:pt>
              </c:numCache>
            </c:numRef>
          </c:val>
          <c:smooth val="0"/>
        </c:ser>
        <c:dLbls>
          <c:showLegendKey val="0"/>
          <c:showVal val="0"/>
          <c:showCatName val="0"/>
          <c:showSerName val="0"/>
          <c:showPercent val="0"/>
          <c:showBubbleSize val="0"/>
        </c:dLbls>
        <c:marker val="1"/>
        <c:smooth val="0"/>
        <c:axId val="80615296"/>
        <c:axId val="80630144"/>
      </c:lineChart>
      <c:dateAx>
        <c:axId val="80615296"/>
        <c:scaling>
          <c:orientation val="minMax"/>
        </c:scaling>
        <c:delete val="1"/>
        <c:axPos val="b"/>
        <c:numFmt formatCode="ge" sourceLinked="1"/>
        <c:majorTickMark val="none"/>
        <c:minorTickMark val="none"/>
        <c:tickLblPos val="none"/>
        <c:crossAx val="80630144"/>
        <c:crosses val="autoZero"/>
        <c:auto val="1"/>
        <c:lblOffset val="100"/>
        <c:baseTimeUnit val="years"/>
      </c:dateAx>
      <c:valAx>
        <c:axId val="806301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061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40.07</c:v>
                </c:pt>
                <c:pt idx="1">
                  <c:v>41.21</c:v>
                </c:pt>
                <c:pt idx="2">
                  <c:v>51.05</c:v>
                </c:pt>
                <c:pt idx="3">
                  <c:v>49.73</c:v>
                </c:pt>
                <c:pt idx="4">
                  <c:v>50.12</c:v>
                </c:pt>
              </c:numCache>
            </c:numRef>
          </c:val>
        </c:ser>
        <c:dLbls>
          <c:showLegendKey val="0"/>
          <c:showVal val="0"/>
          <c:showCatName val="0"/>
          <c:showSerName val="0"/>
          <c:showPercent val="0"/>
          <c:showBubbleSize val="0"/>
        </c:dLbls>
        <c:gapWidth val="150"/>
        <c:axId val="80649600"/>
        <c:axId val="8125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37.799999999999997</c:v>
                </c:pt>
                <c:pt idx="1">
                  <c:v>38.520000000000003</c:v>
                </c:pt>
                <c:pt idx="2">
                  <c:v>46.67</c:v>
                </c:pt>
                <c:pt idx="3">
                  <c:v>47.7</c:v>
                </c:pt>
                <c:pt idx="4">
                  <c:v>48.14</c:v>
                </c:pt>
              </c:numCache>
            </c:numRef>
          </c:val>
          <c:smooth val="0"/>
        </c:ser>
        <c:dLbls>
          <c:showLegendKey val="0"/>
          <c:showVal val="0"/>
          <c:showCatName val="0"/>
          <c:showSerName val="0"/>
          <c:showPercent val="0"/>
          <c:showBubbleSize val="0"/>
        </c:dLbls>
        <c:marker val="1"/>
        <c:smooth val="0"/>
        <c:axId val="80649600"/>
        <c:axId val="81252352"/>
      </c:lineChart>
      <c:dateAx>
        <c:axId val="80649600"/>
        <c:scaling>
          <c:orientation val="minMax"/>
        </c:scaling>
        <c:delete val="1"/>
        <c:axPos val="b"/>
        <c:numFmt formatCode="ge" sourceLinked="1"/>
        <c:majorTickMark val="none"/>
        <c:minorTickMark val="none"/>
        <c:tickLblPos val="none"/>
        <c:crossAx val="81252352"/>
        <c:crosses val="autoZero"/>
        <c:auto val="1"/>
        <c:lblOffset val="100"/>
        <c:baseTimeUnit val="years"/>
      </c:dateAx>
      <c:valAx>
        <c:axId val="8125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64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formatCode="#,##0.00;&quot;△&quot;#,##0.00">
                  <c:v>0</c:v>
                </c:pt>
                <c:pt idx="1">
                  <c:v>5.32</c:v>
                </c:pt>
                <c:pt idx="2">
                  <c:v>5.1100000000000003</c:v>
                </c:pt>
                <c:pt idx="3">
                  <c:v>7.52</c:v>
                </c:pt>
                <c:pt idx="4">
                  <c:v>2.11</c:v>
                </c:pt>
              </c:numCache>
            </c:numRef>
          </c:val>
        </c:ser>
        <c:dLbls>
          <c:showLegendKey val="0"/>
          <c:showVal val="0"/>
          <c:showCatName val="0"/>
          <c:showSerName val="0"/>
          <c:showPercent val="0"/>
          <c:showBubbleSize val="0"/>
        </c:dLbls>
        <c:gapWidth val="150"/>
        <c:axId val="108022400"/>
        <c:axId val="11088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8.2200000000000006</c:v>
                </c:pt>
                <c:pt idx="1">
                  <c:v>9.43</c:v>
                </c:pt>
                <c:pt idx="2">
                  <c:v>10.029999999999999</c:v>
                </c:pt>
                <c:pt idx="3">
                  <c:v>7.26</c:v>
                </c:pt>
                <c:pt idx="4">
                  <c:v>11.13</c:v>
                </c:pt>
              </c:numCache>
            </c:numRef>
          </c:val>
          <c:smooth val="0"/>
        </c:ser>
        <c:dLbls>
          <c:showLegendKey val="0"/>
          <c:showVal val="0"/>
          <c:showCatName val="0"/>
          <c:showSerName val="0"/>
          <c:showPercent val="0"/>
          <c:showBubbleSize val="0"/>
        </c:dLbls>
        <c:marker val="1"/>
        <c:smooth val="0"/>
        <c:axId val="108022400"/>
        <c:axId val="110887296"/>
      </c:lineChart>
      <c:dateAx>
        <c:axId val="108022400"/>
        <c:scaling>
          <c:orientation val="minMax"/>
        </c:scaling>
        <c:delete val="1"/>
        <c:axPos val="b"/>
        <c:numFmt formatCode="ge" sourceLinked="1"/>
        <c:majorTickMark val="none"/>
        <c:minorTickMark val="none"/>
        <c:tickLblPos val="none"/>
        <c:crossAx val="110887296"/>
        <c:crosses val="autoZero"/>
        <c:auto val="1"/>
        <c:lblOffset val="100"/>
        <c:baseTimeUnit val="years"/>
      </c:dateAx>
      <c:valAx>
        <c:axId val="11088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02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50.8</c:v>
                </c:pt>
                <c:pt idx="1">
                  <c:v>21.23</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12580480"/>
        <c:axId val="12269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15.69</c:v>
                </c:pt>
                <c:pt idx="1">
                  <c:v>13.47</c:v>
                </c:pt>
                <c:pt idx="2">
                  <c:v>9.49</c:v>
                </c:pt>
                <c:pt idx="3">
                  <c:v>9.35</c:v>
                </c:pt>
                <c:pt idx="4">
                  <c:v>10.130000000000001</c:v>
                </c:pt>
              </c:numCache>
            </c:numRef>
          </c:val>
          <c:smooth val="0"/>
        </c:ser>
        <c:dLbls>
          <c:showLegendKey val="0"/>
          <c:showVal val="0"/>
          <c:showCatName val="0"/>
          <c:showSerName val="0"/>
          <c:showPercent val="0"/>
          <c:showBubbleSize val="0"/>
        </c:dLbls>
        <c:marker val="1"/>
        <c:smooth val="0"/>
        <c:axId val="112580480"/>
        <c:axId val="122696832"/>
      </c:lineChart>
      <c:dateAx>
        <c:axId val="112580480"/>
        <c:scaling>
          <c:orientation val="minMax"/>
        </c:scaling>
        <c:delete val="1"/>
        <c:axPos val="b"/>
        <c:numFmt formatCode="ge" sourceLinked="1"/>
        <c:majorTickMark val="none"/>
        <c:minorTickMark val="none"/>
        <c:tickLblPos val="none"/>
        <c:crossAx val="122696832"/>
        <c:crosses val="autoZero"/>
        <c:auto val="1"/>
        <c:lblOffset val="100"/>
        <c:baseTimeUnit val="years"/>
      </c:dateAx>
      <c:valAx>
        <c:axId val="1226968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258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109.56</c:v>
                </c:pt>
                <c:pt idx="1">
                  <c:v>126.73</c:v>
                </c:pt>
                <c:pt idx="2">
                  <c:v>83.8</c:v>
                </c:pt>
                <c:pt idx="3">
                  <c:v>95.3</c:v>
                </c:pt>
                <c:pt idx="4">
                  <c:v>115.27</c:v>
                </c:pt>
              </c:numCache>
            </c:numRef>
          </c:val>
        </c:ser>
        <c:dLbls>
          <c:showLegendKey val="0"/>
          <c:showVal val="0"/>
          <c:showCatName val="0"/>
          <c:showSerName val="0"/>
          <c:showPercent val="0"/>
          <c:showBubbleSize val="0"/>
        </c:dLbls>
        <c:gapWidth val="150"/>
        <c:axId val="40641280"/>
        <c:axId val="4064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1159.4100000000001</c:v>
                </c:pt>
                <c:pt idx="1">
                  <c:v>1081.23</c:v>
                </c:pt>
                <c:pt idx="2">
                  <c:v>406.37</c:v>
                </c:pt>
                <c:pt idx="3">
                  <c:v>398.29</c:v>
                </c:pt>
                <c:pt idx="4">
                  <c:v>388.67</c:v>
                </c:pt>
              </c:numCache>
            </c:numRef>
          </c:val>
          <c:smooth val="0"/>
        </c:ser>
        <c:dLbls>
          <c:showLegendKey val="0"/>
          <c:showVal val="0"/>
          <c:showCatName val="0"/>
          <c:showSerName val="0"/>
          <c:showPercent val="0"/>
          <c:showBubbleSize val="0"/>
        </c:dLbls>
        <c:marker val="1"/>
        <c:smooth val="0"/>
        <c:axId val="40641280"/>
        <c:axId val="40643200"/>
      </c:lineChart>
      <c:dateAx>
        <c:axId val="40641280"/>
        <c:scaling>
          <c:orientation val="minMax"/>
        </c:scaling>
        <c:delete val="1"/>
        <c:axPos val="b"/>
        <c:numFmt formatCode="ge" sourceLinked="1"/>
        <c:majorTickMark val="none"/>
        <c:minorTickMark val="none"/>
        <c:tickLblPos val="none"/>
        <c:crossAx val="40643200"/>
        <c:crosses val="autoZero"/>
        <c:auto val="1"/>
        <c:lblOffset val="100"/>
        <c:baseTimeUnit val="years"/>
      </c:dateAx>
      <c:valAx>
        <c:axId val="406432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64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530.48</c:v>
                </c:pt>
                <c:pt idx="1">
                  <c:v>466.1</c:v>
                </c:pt>
                <c:pt idx="2">
                  <c:v>400.36</c:v>
                </c:pt>
                <c:pt idx="3">
                  <c:v>361.46</c:v>
                </c:pt>
                <c:pt idx="4">
                  <c:v>331.63</c:v>
                </c:pt>
              </c:numCache>
            </c:numRef>
          </c:val>
        </c:ser>
        <c:dLbls>
          <c:showLegendKey val="0"/>
          <c:showVal val="0"/>
          <c:showCatName val="0"/>
          <c:showSerName val="0"/>
          <c:showPercent val="0"/>
          <c:showBubbleSize val="0"/>
        </c:dLbls>
        <c:gapWidth val="150"/>
        <c:axId val="40677376"/>
        <c:axId val="40679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c:v>
                </c:pt>
                <c:pt idx="1">
                  <c:v>443.13</c:v>
                </c:pt>
                <c:pt idx="2">
                  <c:v>442.54</c:v>
                </c:pt>
                <c:pt idx="3">
                  <c:v>431</c:v>
                </c:pt>
                <c:pt idx="4">
                  <c:v>422.5</c:v>
                </c:pt>
              </c:numCache>
            </c:numRef>
          </c:val>
          <c:smooth val="0"/>
        </c:ser>
        <c:dLbls>
          <c:showLegendKey val="0"/>
          <c:showVal val="0"/>
          <c:showCatName val="0"/>
          <c:showSerName val="0"/>
          <c:showPercent val="0"/>
          <c:showBubbleSize val="0"/>
        </c:dLbls>
        <c:marker val="1"/>
        <c:smooth val="0"/>
        <c:axId val="40677376"/>
        <c:axId val="40679296"/>
      </c:lineChart>
      <c:dateAx>
        <c:axId val="40677376"/>
        <c:scaling>
          <c:orientation val="minMax"/>
        </c:scaling>
        <c:delete val="1"/>
        <c:axPos val="b"/>
        <c:numFmt formatCode="ge" sourceLinked="1"/>
        <c:majorTickMark val="none"/>
        <c:minorTickMark val="none"/>
        <c:tickLblPos val="none"/>
        <c:crossAx val="40679296"/>
        <c:crosses val="autoZero"/>
        <c:auto val="1"/>
        <c:lblOffset val="100"/>
        <c:baseTimeUnit val="years"/>
      </c:dateAx>
      <c:valAx>
        <c:axId val="40679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67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79.790000000000006</c:v>
                </c:pt>
                <c:pt idx="1">
                  <c:v>85.3</c:v>
                </c:pt>
                <c:pt idx="2">
                  <c:v>92.28</c:v>
                </c:pt>
                <c:pt idx="3">
                  <c:v>93.96</c:v>
                </c:pt>
                <c:pt idx="4">
                  <c:v>94.19</c:v>
                </c:pt>
              </c:numCache>
            </c:numRef>
          </c:val>
        </c:ser>
        <c:dLbls>
          <c:showLegendKey val="0"/>
          <c:showVal val="0"/>
          <c:showCatName val="0"/>
          <c:showSerName val="0"/>
          <c:showPercent val="0"/>
          <c:showBubbleSize val="0"/>
        </c:dLbls>
        <c:gapWidth val="150"/>
        <c:axId val="40697216"/>
        <c:axId val="4433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96.27</c:v>
                </c:pt>
                <c:pt idx="1">
                  <c:v>95.4</c:v>
                </c:pt>
                <c:pt idx="2">
                  <c:v>98.6</c:v>
                </c:pt>
                <c:pt idx="3">
                  <c:v>100.82</c:v>
                </c:pt>
                <c:pt idx="4">
                  <c:v>101.64</c:v>
                </c:pt>
              </c:numCache>
            </c:numRef>
          </c:val>
          <c:smooth val="0"/>
        </c:ser>
        <c:dLbls>
          <c:showLegendKey val="0"/>
          <c:showVal val="0"/>
          <c:showCatName val="0"/>
          <c:showSerName val="0"/>
          <c:showPercent val="0"/>
          <c:showBubbleSize val="0"/>
        </c:dLbls>
        <c:marker val="1"/>
        <c:smooth val="0"/>
        <c:axId val="40697216"/>
        <c:axId val="44332544"/>
      </c:lineChart>
      <c:dateAx>
        <c:axId val="40697216"/>
        <c:scaling>
          <c:orientation val="minMax"/>
        </c:scaling>
        <c:delete val="1"/>
        <c:axPos val="b"/>
        <c:numFmt formatCode="ge" sourceLinked="1"/>
        <c:majorTickMark val="none"/>
        <c:minorTickMark val="none"/>
        <c:tickLblPos val="none"/>
        <c:crossAx val="44332544"/>
        <c:crosses val="autoZero"/>
        <c:auto val="1"/>
        <c:lblOffset val="100"/>
        <c:baseTimeUnit val="years"/>
      </c:dateAx>
      <c:valAx>
        <c:axId val="4433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9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342.52</c:v>
                </c:pt>
                <c:pt idx="1">
                  <c:v>320.14999999999998</c:v>
                </c:pt>
                <c:pt idx="2">
                  <c:v>296.77</c:v>
                </c:pt>
                <c:pt idx="3">
                  <c:v>292.83</c:v>
                </c:pt>
                <c:pt idx="4">
                  <c:v>292.35000000000002</c:v>
                </c:pt>
              </c:numCache>
            </c:numRef>
          </c:val>
        </c:ser>
        <c:dLbls>
          <c:showLegendKey val="0"/>
          <c:showVal val="0"/>
          <c:showCatName val="0"/>
          <c:showSerName val="0"/>
          <c:showPercent val="0"/>
          <c:showBubbleSize val="0"/>
        </c:dLbls>
        <c:gapWidth val="150"/>
        <c:axId val="44358656"/>
        <c:axId val="4771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186.94</c:v>
                </c:pt>
                <c:pt idx="1">
                  <c:v>186.15</c:v>
                </c:pt>
                <c:pt idx="2">
                  <c:v>181.67</c:v>
                </c:pt>
                <c:pt idx="3">
                  <c:v>179.55</c:v>
                </c:pt>
                <c:pt idx="4">
                  <c:v>179.16</c:v>
                </c:pt>
              </c:numCache>
            </c:numRef>
          </c:val>
          <c:smooth val="0"/>
        </c:ser>
        <c:dLbls>
          <c:showLegendKey val="0"/>
          <c:showVal val="0"/>
          <c:showCatName val="0"/>
          <c:showSerName val="0"/>
          <c:showPercent val="0"/>
          <c:showBubbleSize val="0"/>
        </c:dLbls>
        <c:marker val="1"/>
        <c:smooth val="0"/>
        <c:axId val="44358656"/>
        <c:axId val="47711360"/>
      </c:lineChart>
      <c:dateAx>
        <c:axId val="44358656"/>
        <c:scaling>
          <c:orientation val="minMax"/>
        </c:scaling>
        <c:delete val="1"/>
        <c:axPos val="b"/>
        <c:numFmt formatCode="ge" sourceLinked="1"/>
        <c:majorTickMark val="none"/>
        <c:minorTickMark val="none"/>
        <c:tickLblPos val="none"/>
        <c:crossAx val="47711360"/>
        <c:crosses val="autoZero"/>
        <c:auto val="1"/>
        <c:lblOffset val="100"/>
        <c:baseTimeUnit val="years"/>
      </c:dateAx>
      <c:valAx>
        <c:axId val="4771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35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8" t="s">
        <v>0</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row>
    <row r="3" spans="1:78" ht="9.75" customHeight="1">
      <c r="A3" s="2"/>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row>
    <row r="4" spans="1:78" ht="9.75" customHeight="1">
      <c r="A4" s="2"/>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9" t="str">
        <f>データ!H6</f>
        <v>宮城県　山元町</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90"/>
      <c r="AE6" s="90"/>
      <c r="AF6" s="90"/>
      <c r="AG6" s="90"/>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5"/>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4"/>
      <c r="BK7" s="4"/>
      <c r="BL7" s="6" t="s">
        <v>9</v>
      </c>
      <c r="BM7" s="7"/>
      <c r="BN7" s="7"/>
      <c r="BO7" s="7"/>
      <c r="BP7" s="7"/>
      <c r="BQ7" s="7"/>
      <c r="BR7" s="7"/>
      <c r="BS7" s="7"/>
      <c r="BT7" s="7"/>
      <c r="BU7" s="7"/>
      <c r="BV7" s="7"/>
      <c r="BW7" s="7"/>
      <c r="BX7" s="7"/>
      <c r="BY7" s="8"/>
    </row>
    <row r="8" spans="1:78" ht="18.75" customHeight="1">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A7</v>
      </c>
      <c r="X8" s="86"/>
      <c r="Y8" s="86"/>
      <c r="Z8" s="86"/>
      <c r="AA8" s="86"/>
      <c r="AB8" s="86"/>
      <c r="AC8" s="86"/>
      <c r="AD8" s="87" t="s">
        <v>116</v>
      </c>
      <c r="AE8" s="87"/>
      <c r="AF8" s="87"/>
      <c r="AG8" s="87"/>
      <c r="AH8" s="87"/>
      <c r="AI8" s="87"/>
      <c r="AJ8" s="87"/>
      <c r="AK8" s="5"/>
      <c r="AL8" s="74">
        <f>データ!$R$6</f>
        <v>12484</v>
      </c>
      <c r="AM8" s="74"/>
      <c r="AN8" s="74"/>
      <c r="AO8" s="74"/>
      <c r="AP8" s="74"/>
      <c r="AQ8" s="74"/>
      <c r="AR8" s="74"/>
      <c r="AS8" s="74"/>
      <c r="AT8" s="70">
        <f>データ!$S$6</f>
        <v>64.58</v>
      </c>
      <c r="AU8" s="71"/>
      <c r="AV8" s="71"/>
      <c r="AW8" s="71"/>
      <c r="AX8" s="71"/>
      <c r="AY8" s="71"/>
      <c r="AZ8" s="71"/>
      <c r="BA8" s="71"/>
      <c r="BB8" s="73">
        <f>データ!$T$6</f>
        <v>193.31</v>
      </c>
      <c r="BC8" s="73"/>
      <c r="BD8" s="73"/>
      <c r="BE8" s="73"/>
      <c r="BF8" s="73"/>
      <c r="BG8" s="73"/>
      <c r="BH8" s="73"/>
      <c r="BI8" s="73"/>
      <c r="BJ8" s="4"/>
      <c r="BK8" s="4"/>
      <c r="BL8" s="77" t="s">
        <v>10</v>
      </c>
      <c r="BM8" s="78"/>
      <c r="BN8" s="9" t="s">
        <v>11</v>
      </c>
      <c r="BO8" s="10"/>
      <c r="BP8" s="10"/>
      <c r="BQ8" s="10"/>
      <c r="BR8" s="10"/>
      <c r="BS8" s="10"/>
      <c r="BT8" s="10"/>
      <c r="BU8" s="10"/>
      <c r="BV8" s="10"/>
      <c r="BW8" s="10"/>
      <c r="BX8" s="10"/>
      <c r="BY8" s="11"/>
    </row>
    <row r="9" spans="1:78" ht="18.75" customHeight="1">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5"/>
      <c r="AI9" s="5"/>
      <c r="AJ9" s="5"/>
      <c r="AK9" s="5"/>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4"/>
      <c r="BK9" s="4"/>
      <c r="BL9" s="68" t="s">
        <v>19</v>
      </c>
      <c r="BM9" s="69"/>
      <c r="BN9" s="12" t="s">
        <v>20</v>
      </c>
      <c r="BO9" s="13"/>
      <c r="BP9" s="13"/>
      <c r="BQ9" s="13"/>
      <c r="BR9" s="13"/>
      <c r="BS9" s="13"/>
      <c r="BT9" s="13"/>
      <c r="BU9" s="13"/>
      <c r="BV9" s="13"/>
      <c r="BW9" s="13"/>
      <c r="BX9" s="13"/>
      <c r="BY9" s="14"/>
    </row>
    <row r="10" spans="1:78" ht="18.75" customHeight="1">
      <c r="A10" s="2"/>
      <c r="B10" s="70" t="str">
        <f>データ!$N$6</f>
        <v>-</v>
      </c>
      <c r="C10" s="71"/>
      <c r="D10" s="71"/>
      <c r="E10" s="71"/>
      <c r="F10" s="71"/>
      <c r="G10" s="71"/>
      <c r="H10" s="71"/>
      <c r="I10" s="70">
        <f>データ!$O$6</f>
        <v>59.98</v>
      </c>
      <c r="J10" s="71"/>
      <c r="K10" s="71"/>
      <c r="L10" s="71"/>
      <c r="M10" s="71"/>
      <c r="N10" s="71"/>
      <c r="O10" s="72"/>
      <c r="P10" s="73">
        <f>データ!$P$6</f>
        <v>93.48</v>
      </c>
      <c r="Q10" s="73"/>
      <c r="R10" s="73"/>
      <c r="S10" s="73"/>
      <c r="T10" s="73"/>
      <c r="U10" s="73"/>
      <c r="V10" s="73"/>
      <c r="W10" s="74">
        <f>データ!$Q$6</f>
        <v>5346</v>
      </c>
      <c r="X10" s="74"/>
      <c r="Y10" s="74"/>
      <c r="Z10" s="74"/>
      <c r="AA10" s="74"/>
      <c r="AB10" s="74"/>
      <c r="AC10" s="74"/>
      <c r="AD10" s="2"/>
      <c r="AE10" s="2"/>
      <c r="AF10" s="2"/>
      <c r="AG10" s="2"/>
      <c r="AH10" s="5"/>
      <c r="AI10" s="5"/>
      <c r="AJ10" s="5"/>
      <c r="AK10" s="5"/>
      <c r="AL10" s="74">
        <f>データ!$U$6</f>
        <v>11659</v>
      </c>
      <c r="AM10" s="74"/>
      <c r="AN10" s="74"/>
      <c r="AO10" s="74"/>
      <c r="AP10" s="74"/>
      <c r="AQ10" s="74"/>
      <c r="AR10" s="74"/>
      <c r="AS10" s="74"/>
      <c r="AT10" s="70">
        <f>データ!$V$6</f>
        <v>64.58</v>
      </c>
      <c r="AU10" s="71"/>
      <c r="AV10" s="71"/>
      <c r="AW10" s="71"/>
      <c r="AX10" s="71"/>
      <c r="AY10" s="71"/>
      <c r="AZ10" s="71"/>
      <c r="BA10" s="71"/>
      <c r="BB10" s="73">
        <f>データ!$W$6</f>
        <v>180.54</v>
      </c>
      <c r="BC10" s="73"/>
      <c r="BD10" s="73"/>
      <c r="BE10" s="73"/>
      <c r="BF10" s="73"/>
      <c r="BG10" s="73"/>
      <c r="BH10" s="73"/>
      <c r="BI10" s="73"/>
      <c r="BJ10" s="2"/>
      <c r="BK10" s="2"/>
      <c r="BL10" s="75" t="s">
        <v>21</v>
      </c>
      <c r="BM10" s="7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4" t="s">
        <v>25</v>
      </c>
      <c r="BM14" s="45"/>
      <c r="BN14" s="45"/>
      <c r="BO14" s="45"/>
      <c r="BP14" s="45"/>
      <c r="BQ14" s="45"/>
      <c r="BR14" s="45"/>
      <c r="BS14" s="45"/>
      <c r="BT14" s="45"/>
      <c r="BU14" s="45"/>
      <c r="BV14" s="45"/>
      <c r="BW14" s="45"/>
      <c r="BX14" s="45"/>
      <c r="BY14" s="45"/>
      <c r="BZ14" s="46"/>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119</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117</v>
      </c>
      <c r="BM47" s="57"/>
      <c r="BN47" s="57"/>
      <c r="BO47" s="57"/>
      <c r="BP47" s="57"/>
      <c r="BQ47" s="57"/>
      <c r="BR47" s="57"/>
      <c r="BS47" s="57"/>
      <c r="BT47" s="57"/>
      <c r="BU47" s="57"/>
      <c r="BV47" s="57"/>
      <c r="BW47" s="57"/>
      <c r="BX47" s="57"/>
      <c r="BY47" s="57"/>
      <c r="BZ47" s="58"/>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9"/>
      <c r="BM48" s="57"/>
      <c r="BN48" s="57"/>
      <c r="BO48" s="57"/>
      <c r="BP48" s="57"/>
      <c r="BQ48" s="57"/>
      <c r="BR48" s="57"/>
      <c r="BS48" s="57"/>
      <c r="BT48" s="57"/>
      <c r="BU48" s="57"/>
      <c r="BV48" s="57"/>
      <c r="BW48" s="57"/>
      <c r="BX48" s="57"/>
      <c r="BY48" s="57"/>
      <c r="BZ48" s="58"/>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9"/>
      <c r="BM49" s="57"/>
      <c r="BN49" s="57"/>
      <c r="BO49" s="57"/>
      <c r="BP49" s="57"/>
      <c r="BQ49" s="57"/>
      <c r="BR49" s="57"/>
      <c r="BS49" s="57"/>
      <c r="BT49" s="57"/>
      <c r="BU49" s="57"/>
      <c r="BV49" s="57"/>
      <c r="BW49" s="57"/>
      <c r="BX49" s="57"/>
      <c r="BY49" s="57"/>
      <c r="BZ49" s="58"/>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9"/>
      <c r="BM50" s="57"/>
      <c r="BN50" s="57"/>
      <c r="BO50" s="57"/>
      <c r="BP50" s="57"/>
      <c r="BQ50" s="57"/>
      <c r="BR50" s="57"/>
      <c r="BS50" s="57"/>
      <c r="BT50" s="57"/>
      <c r="BU50" s="57"/>
      <c r="BV50" s="57"/>
      <c r="BW50" s="57"/>
      <c r="BX50" s="57"/>
      <c r="BY50" s="57"/>
      <c r="BZ50" s="58"/>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9"/>
      <c r="BM51" s="57"/>
      <c r="BN51" s="57"/>
      <c r="BO51" s="57"/>
      <c r="BP51" s="57"/>
      <c r="BQ51" s="57"/>
      <c r="BR51" s="57"/>
      <c r="BS51" s="57"/>
      <c r="BT51" s="57"/>
      <c r="BU51" s="57"/>
      <c r="BV51" s="57"/>
      <c r="BW51" s="57"/>
      <c r="BX51" s="57"/>
      <c r="BY51" s="57"/>
      <c r="BZ51" s="58"/>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9"/>
      <c r="BM52" s="57"/>
      <c r="BN52" s="57"/>
      <c r="BO52" s="57"/>
      <c r="BP52" s="57"/>
      <c r="BQ52" s="57"/>
      <c r="BR52" s="57"/>
      <c r="BS52" s="57"/>
      <c r="BT52" s="57"/>
      <c r="BU52" s="57"/>
      <c r="BV52" s="57"/>
      <c r="BW52" s="57"/>
      <c r="BX52" s="57"/>
      <c r="BY52" s="57"/>
      <c r="BZ52" s="58"/>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9"/>
      <c r="BM53" s="57"/>
      <c r="BN53" s="57"/>
      <c r="BO53" s="57"/>
      <c r="BP53" s="57"/>
      <c r="BQ53" s="57"/>
      <c r="BR53" s="57"/>
      <c r="BS53" s="57"/>
      <c r="BT53" s="57"/>
      <c r="BU53" s="57"/>
      <c r="BV53" s="57"/>
      <c r="BW53" s="57"/>
      <c r="BX53" s="57"/>
      <c r="BY53" s="57"/>
      <c r="BZ53" s="58"/>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9"/>
      <c r="BM54" s="57"/>
      <c r="BN54" s="57"/>
      <c r="BO54" s="57"/>
      <c r="BP54" s="57"/>
      <c r="BQ54" s="57"/>
      <c r="BR54" s="57"/>
      <c r="BS54" s="57"/>
      <c r="BT54" s="57"/>
      <c r="BU54" s="57"/>
      <c r="BV54" s="57"/>
      <c r="BW54" s="57"/>
      <c r="BX54" s="57"/>
      <c r="BY54" s="57"/>
      <c r="BZ54" s="58"/>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9"/>
      <c r="BM55" s="57"/>
      <c r="BN55" s="57"/>
      <c r="BO55" s="57"/>
      <c r="BP55" s="57"/>
      <c r="BQ55" s="57"/>
      <c r="BR55" s="57"/>
      <c r="BS55" s="57"/>
      <c r="BT55" s="57"/>
      <c r="BU55" s="57"/>
      <c r="BV55" s="57"/>
      <c r="BW55" s="57"/>
      <c r="BX55" s="57"/>
      <c r="BY55" s="57"/>
      <c r="BZ55" s="58"/>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9"/>
      <c r="BM56" s="57"/>
      <c r="BN56" s="57"/>
      <c r="BO56" s="57"/>
      <c r="BP56" s="57"/>
      <c r="BQ56" s="57"/>
      <c r="BR56" s="57"/>
      <c r="BS56" s="57"/>
      <c r="BT56" s="57"/>
      <c r="BU56" s="57"/>
      <c r="BV56" s="57"/>
      <c r="BW56" s="57"/>
      <c r="BX56" s="57"/>
      <c r="BY56" s="57"/>
      <c r="BZ56" s="58"/>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9"/>
      <c r="BM57" s="57"/>
      <c r="BN57" s="57"/>
      <c r="BO57" s="57"/>
      <c r="BP57" s="57"/>
      <c r="BQ57" s="57"/>
      <c r="BR57" s="57"/>
      <c r="BS57" s="57"/>
      <c r="BT57" s="57"/>
      <c r="BU57" s="57"/>
      <c r="BV57" s="57"/>
      <c r="BW57" s="57"/>
      <c r="BX57" s="57"/>
      <c r="BY57" s="57"/>
      <c r="BZ57" s="58"/>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9"/>
      <c r="BM58" s="57"/>
      <c r="BN58" s="57"/>
      <c r="BO58" s="57"/>
      <c r="BP58" s="57"/>
      <c r="BQ58" s="57"/>
      <c r="BR58" s="57"/>
      <c r="BS58" s="57"/>
      <c r="BT58" s="57"/>
      <c r="BU58" s="57"/>
      <c r="BV58" s="57"/>
      <c r="BW58" s="57"/>
      <c r="BX58" s="57"/>
      <c r="BY58" s="57"/>
      <c r="BZ58" s="58"/>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9"/>
      <c r="BM59" s="57"/>
      <c r="BN59" s="57"/>
      <c r="BO59" s="57"/>
      <c r="BP59" s="57"/>
      <c r="BQ59" s="57"/>
      <c r="BR59" s="57"/>
      <c r="BS59" s="57"/>
      <c r="BT59" s="57"/>
      <c r="BU59" s="57"/>
      <c r="BV59" s="57"/>
      <c r="BW59" s="57"/>
      <c r="BX59" s="57"/>
      <c r="BY59" s="57"/>
      <c r="BZ59" s="58"/>
    </row>
    <row r="60" spans="1:78" ht="13.5" customHeight="1">
      <c r="A60" s="2"/>
      <c r="B60" s="60" t="s">
        <v>35</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9"/>
      <c r="BM60" s="57"/>
      <c r="BN60" s="57"/>
      <c r="BO60" s="57"/>
      <c r="BP60" s="57"/>
      <c r="BQ60" s="57"/>
      <c r="BR60" s="57"/>
      <c r="BS60" s="57"/>
      <c r="BT60" s="57"/>
      <c r="BU60" s="57"/>
      <c r="BV60" s="57"/>
      <c r="BW60" s="57"/>
      <c r="BX60" s="57"/>
      <c r="BY60" s="57"/>
      <c r="BZ60" s="58"/>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9"/>
      <c r="BM61" s="57"/>
      <c r="BN61" s="57"/>
      <c r="BO61" s="57"/>
      <c r="BP61" s="57"/>
      <c r="BQ61" s="57"/>
      <c r="BR61" s="57"/>
      <c r="BS61" s="57"/>
      <c r="BT61" s="57"/>
      <c r="BU61" s="57"/>
      <c r="BV61" s="57"/>
      <c r="BW61" s="57"/>
      <c r="BX61" s="57"/>
      <c r="BY61" s="57"/>
      <c r="BZ61" s="58"/>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9"/>
      <c r="BM62" s="57"/>
      <c r="BN62" s="57"/>
      <c r="BO62" s="57"/>
      <c r="BP62" s="57"/>
      <c r="BQ62" s="57"/>
      <c r="BR62" s="57"/>
      <c r="BS62" s="57"/>
      <c r="BT62" s="57"/>
      <c r="BU62" s="57"/>
      <c r="BV62" s="57"/>
      <c r="BW62" s="57"/>
      <c r="BX62" s="57"/>
      <c r="BY62" s="57"/>
      <c r="BZ62" s="58"/>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9"/>
      <c r="BM63" s="57"/>
      <c r="BN63" s="57"/>
      <c r="BO63" s="57"/>
      <c r="BP63" s="57"/>
      <c r="BQ63" s="57"/>
      <c r="BR63" s="57"/>
      <c r="BS63" s="57"/>
      <c r="BT63" s="57"/>
      <c r="BU63" s="57"/>
      <c r="BV63" s="57"/>
      <c r="BW63" s="57"/>
      <c r="BX63" s="57"/>
      <c r="BY63" s="57"/>
      <c r="BZ63" s="58"/>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92" t="s">
        <v>62</v>
      </c>
      <c r="I3" s="93"/>
      <c r="J3" s="93"/>
      <c r="K3" s="93"/>
      <c r="L3" s="93"/>
      <c r="M3" s="93"/>
      <c r="N3" s="93"/>
      <c r="O3" s="93"/>
      <c r="P3" s="93"/>
      <c r="Q3" s="93"/>
      <c r="R3" s="93"/>
      <c r="S3" s="93"/>
      <c r="T3" s="93"/>
      <c r="U3" s="93"/>
      <c r="V3" s="93"/>
      <c r="W3" s="94"/>
      <c r="X3" s="98" t="s">
        <v>63</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64</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c r="A4" s="29" t="s">
        <v>65</v>
      </c>
      <c r="B4" s="31"/>
      <c r="C4" s="31"/>
      <c r="D4" s="31"/>
      <c r="E4" s="31"/>
      <c r="F4" s="31"/>
      <c r="G4" s="31"/>
      <c r="H4" s="95"/>
      <c r="I4" s="96"/>
      <c r="J4" s="96"/>
      <c r="K4" s="96"/>
      <c r="L4" s="96"/>
      <c r="M4" s="96"/>
      <c r="N4" s="96"/>
      <c r="O4" s="96"/>
      <c r="P4" s="96"/>
      <c r="Q4" s="96"/>
      <c r="R4" s="96"/>
      <c r="S4" s="96"/>
      <c r="T4" s="96"/>
      <c r="U4" s="96"/>
      <c r="V4" s="96"/>
      <c r="W4" s="97"/>
      <c r="X4" s="91" t="s">
        <v>66</v>
      </c>
      <c r="Y4" s="91"/>
      <c r="Z4" s="91"/>
      <c r="AA4" s="91"/>
      <c r="AB4" s="91"/>
      <c r="AC4" s="91"/>
      <c r="AD4" s="91"/>
      <c r="AE4" s="91"/>
      <c r="AF4" s="91"/>
      <c r="AG4" s="91"/>
      <c r="AH4" s="91"/>
      <c r="AI4" s="91" t="s">
        <v>67</v>
      </c>
      <c r="AJ4" s="91"/>
      <c r="AK4" s="91"/>
      <c r="AL4" s="91"/>
      <c r="AM4" s="91"/>
      <c r="AN4" s="91"/>
      <c r="AO4" s="91"/>
      <c r="AP4" s="91"/>
      <c r="AQ4" s="91"/>
      <c r="AR4" s="91"/>
      <c r="AS4" s="91"/>
      <c r="AT4" s="91" t="s">
        <v>68</v>
      </c>
      <c r="AU4" s="91"/>
      <c r="AV4" s="91"/>
      <c r="AW4" s="91"/>
      <c r="AX4" s="91"/>
      <c r="AY4" s="91"/>
      <c r="AZ4" s="91"/>
      <c r="BA4" s="91"/>
      <c r="BB4" s="91"/>
      <c r="BC4" s="91"/>
      <c r="BD4" s="91"/>
      <c r="BE4" s="91" t="s">
        <v>69</v>
      </c>
      <c r="BF4" s="91"/>
      <c r="BG4" s="91"/>
      <c r="BH4" s="91"/>
      <c r="BI4" s="91"/>
      <c r="BJ4" s="91"/>
      <c r="BK4" s="91"/>
      <c r="BL4" s="91"/>
      <c r="BM4" s="91"/>
      <c r="BN4" s="91"/>
      <c r="BO4" s="91"/>
      <c r="BP4" s="91" t="s">
        <v>70</v>
      </c>
      <c r="BQ4" s="91"/>
      <c r="BR4" s="91"/>
      <c r="BS4" s="91"/>
      <c r="BT4" s="91"/>
      <c r="BU4" s="91"/>
      <c r="BV4" s="91"/>
      <c r="BW4" s="91"/>
      <c r="BX4" s="91"/>
      <c r="BY4" s="91"/>
      <c r="BZ4" s="91"/>
      <c r="CA4" s="91" t="s">
        <v>71</v>
      </c>
      <c r="CB4" s="91"/>
      <c r="CC4" s="91"/>
      <c r="CD4" s="91"/>
      <c r="CE4" s="91"/>
      <c r="CF4" s="91"/>
      <c r="CG4" s="91"/>
      <c r="CH4" s="91"/>
      <c r="CI4" s="91"/>
      <c r="CJ4" s="91"/>
      <c r="CK4" s="91"/>
      <c r="CL4" s="91" t="s">
        <v>72</v>
      </c>
      <c r="CM4" s="91"/>
      <c r="CN4" s="91"/>
      <c r="CO4" s="91"/>
      <c r="CP4" s="91"/>
      <c r="CQ4" s="91"/>
      <c r="CR4" s="91"/>
      <c r="CS4" s="91"/>
      <c r="CT4" s="91"/>
      <c r="CU4" s="91"/>
      <c r="CV4" s="91"/>
      <c r="CW4" s="91" t="s">
        <v>73</v>
      </c>
      <c r="CX4" s="91"/>
      <c r="CY4" s="91"/>
      <c r="CZ4" s="91"/>
      <c r="DA4" s="91"/>
      <c r="DB4" s="91"/>
      <c r="DC4" s="91"/>
      <c r="DD4" s="91"/>
      <c r="DE4" s="91"/>
      <c r="DF4" s="91"/>
      <c r="DG4" s="91"/>
      <c r="DH4" s="91" t="s">
        <v>74</v>
      </c>
      <c r="DI4" s="91"/>
      <c r="DJ4" s="91"/>
      <c r="DK4" s="91"/>
      <c r="DL4" s="91"/>
      <c r="DM4" s="91"/>
      <c r="DN4" s="91"/>
      <c r="DO4" s="91"/>
      <c r="DP4" s="91"/>
      <c r="DQ4" s="91"/>
      <c r="DR4" s="91"/>
      <c r="DS4" s="91" t="s">
        <v>75</v>
      </c>
      <c r="DT4" s="91"/>
      <c r="DU4" s="91"/>
      <c r="DV4" s="91"/>
      <c r="DW4" s="91"/>
      <c r="DX4" s="91"/>
      <c r="DY4" s="91"/>
      <c r="DZ4" s="91"/>
      <c r="EA4" s="91"/>
      <c r="EB4" s="91"/>
      <c r="EC4" s="91"/>
      <c r="ED4" s="91" t="s">
        <v>76</v>
      </c>
      <c r="EE4" s="91"/>
      <c r="EF4" s="91"/>
      <c r="EG4" s="91"/>
      <c r="EH4" s="91"/>
      <c r="EI4" s="91"/>
      <c r="EJ4" s="91"/>
      <c r="EK4" s="91"/>
      <c r="EL4" s="91"/>
      <c r="EM4" s="91"/>
      <c r="EN4" s="91"/>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43621</v>
      </c>
      <c r="D6" s="34">
        <f t="shared" si="3"/>
        <v>46</v>
      </c>
      <c r="E6" s="34">
        <f t="shared" si="3"/>
        <v>1</v>
      </c>
      <c r="F6" s="34">
        <f t="shared" si="3"/>
        <v>0</v>
      </c>
      <c r="G6" s="34">
        <f t="shared" si="3"/>
        <v>1</v>
      </c>
      <c r="H6" s="34" t="str">
        <f t="shared" si="3"/>
        <v>宮城県　山元町</v>
      </c>
      <c r="I6" s="34" t="str">
        <f t="shared" si="3"/>
        <v>法適用</v>
      </c>
      <c r="J6" s="34" t="str">
        <f t="shared" si="3"/>
        <v>水道事業</v>
      </c>
      <c r="K6" s="34" t="str">
        <f t="shared" si="3"/>
        <v>末端給水事業</v>
      </c>
      <c r="L6" s="34" t="str">
        <f t="shared" si="3"/>
        <v>A7</v>
      </c>
      <c r="M6" s="34">
        <f t="shared" si="3"/>
        <v>0</v>
      </c>
      <c r="N6" s="35" t="str">
        <f t="shared" si="3"/>
        <v>-</v>
      </c>
      <c r="O6" s="35">
        <f t="shared" si="3"/>
        <v>59.98</v>
      </c>
      <c r="P6" s="35">
        <f t="shared" si="3"/>
        <v>93.48</v>
      </c>
      <c r="Q6" s="35">
        <f t="shared" si="3"/>
        <v>5346</v>
      </c>
      <c r="R6" s="35">
        <f t="shared" si="3"/>
        <v>12484</v>
      </c>
      <c r="S6" s="35">
        <f t="shared" si="3"/>
        <v>64.58</v>
      </c>
      <c r="T6" s="35">
        <f t="shared" si="3"/>
        <v>193.31</v>
      </c>
      <c r="U6" s="35">
        <f t="shared" si="3"/>
        <v>11659</v>
      </c>
      <c r="V6" s="35">
        <f t="shared" si="3"/>
        <v>64.58</v>
      </c>
      <c r="W6" s="35">
        <f t="shared" si="3"/>
        <v>180.54</v>
      </c>
      <c r="X6" s="36">
        <f>IF(X7="",NA(),X7)</f>
        <v>89.15</v>
      </c>
      <c r="Y6" s="36">
        <f t="shared" ref="Y6:AG6" si="4">IF(Y7="",NA(),Y7)</f>
        <v>123.18</v>
      </c>
      <c r="Z6" s="36">
        <f t="shared" si="4"/>
        <v>120.49</v>
      </c>
      <c r="AA6" s="36">
        <f t="shared" si="4"/>
        <v>117.3</v>
      </c>
      <c r="AB6" s="36">
        <f t="shared" si="4"/>
        <v>116.11</v>
      </c>
      <c r="AC6" s="36">
        <f t="shared" si="4"/>
        <v>108.33</v>
      </c>
      <c r="AD6" s="36">
        <f t="shared" si="4"/>
        <v>107.95</v>
      </c>
      <c r="AE6" s="36">
        <f t="shared" si="4"/>
        <v>109.49</v>
      </c>
      <c r="AF6" s="36">
        <f t="shared" si="4"/>
        <v>111.06</v>
      </c>
      <c r="AG6" s="36">
        <f t="shared" si="4"/>
        <v>111.34</v>
      </c>
      <c r="AH6" s="35" t="str">
        <f>IF(AH7="","",IF(AH7="-","【-】","【"&amp;SUBSTITUTE(TEXT(AH7,"#,##0.00"),"-","△")&amp;"】"))</f>
        <v>【114.35】</v>
      </c>
      <c r="AI6" s="36">
        <f>IF(AI7="",NA(),AI7)</f>
        <v>50.8</v>
      </c>
      <c r="AJ6" s="36">
        <f t="shared" ref="AJ6:AR6" si="5">IF(AJ7="",NA(),AJ7)</f>
        <v>21.23</v>
      </c>
      <c r="AK6" s="35">
        <f t="shared" si="5"/>
        <v>0</v>
      </c>
      <c r="AL6" s="35">
        <f t="shared" si="5"/>
        <v>0</v>
      </c>
      <c r="AM6" s="35">
        <f t="shared" si="5"/>
        <v>0</v>
      </c>
      <c r="AN6" s="36">
        <f t="shared" si="5"/>
        <v>15.69</v>
      </c>
      <c r="AO6" s="36">
        <f t="shared" si="5"/>
        <v>13.47</v>
      </c>
      <c r="AP6" s="36">
        <f t="shared" si="5"/>
        <v>9.49</v>
      </c>
      <c r="AQ6" s="36">
        <f t="shared" si="5"/>
        <v>9.35</v>
      </c>
      <c r="AR6" s="36">
        <f t="shared" si="5"/>
        <v>10.130000000000001</v>
      </c>
      <c r="AS6" s="35" t="str">
        <f>IF(AS7="","",IF(AS7="-","【-】","【"&amp;SUBSTITUTE(TEXT(AS7,"#,##0.00"),"-","△")&amp;"】"))</f>
        <v>【0.79】</v>
      </c>
      <c r="AT6" s="36">
        <f>IF(AT7="",NA(),AT7)</f>
        <v>109.56</v>
      </c>
      <c r="AU6" s="36">
        <f t="shared" ref="AU6:BC6" si="6">IF(AU7="",NA(),AU7)</f>
        <v>126.73</v>
      </c>
      <c r="AV6" s="36">
        <f t="shared" si="6"/>
        <v>83.8</v>
      </c>
      <c r="AW6" s="36">
        <f t="shared" si="6"/>
        <v>95.3</v>
      </c>
      <c r="AX6" s="36">
        <f t="shared" si="6"/>
        <v>115.27</v>
      </c>
      <c r="AY6" s="36">
        <f t="shared" si="6"/>
        <v>1159.4100000000001</v>
      </c>
      <c r="AZ6" s="36">
        <f t="shared" si="6"/>
        <v>1081.23</v>
      </c>
      <c r="BA6" s="36">
        <f t="shared" si="6"/>
        <v>406.37</v>
      </c>
      <c r="BB6" s="36">
        <f t="shared" si="6"/>
        <v>398.29</v>
      </c>
      <c r="BC6" s="36">
        <f t="shared" si="6"/>
        <v>388.67</v>
      </c>
      <c r="BD6" s="35" t="str">
        <f>IF(BD7="","",IF(BD7="-","【-】","【"&amp;SUBSTITUTE(TEXT(BD7,"#,##0.00"),"-","△")&amp;"】"))</f>
        <v>【262.87】</v>
      </c>
      <c r="BE6" s="36">
        <f>IF(BE7="",NA(),BE7)</f>
        <v>530.48</v>
      </c>
      <c r="BF6" s="36">
        <f t="shared" ref="BF6:BN6" si="7">IF(BF7="",NA(),BF7)</f>
        <v>466.1</v>
      </c>
      <c r="BG6" s="36">
        <f t="shared" si="7"/>
        <v>400.36</v>
      </c>
      <c r="BH6" s="36">
        <f t="shared" si="7"/>
        <v>361.46</v>
      </c>
      <c r="BI6" s="36">
        <f t="shared" si="7"/>
        <v>331.63</v>
      </c>
      <c r="BJ6" s="36">
        <f t="shared" si="7"/>
        <v>458</v>
      </c>
      <c r="BK6" s="36">
        <f t="shared" si="7"/>
        <v>443.13</v>
      </c>
      <c r="BL6" s="36">
        <f t="shared" si="7"/>
        <v>442.54</v>
      </c>
      <c r="BM6" s="36">
        <f t="shared" si="7"/>
        <v>431</v>
      </c>
      <c r="BN6" s="36">
        <f t="shared" si="7"/>
        <v>422.5</v>
      </c>
      <c r="BO6" s="35" t="str">
        <f>IF(BO7="","",IF(BO7="-","【-】","【"&amp;SUBSTITUTE(TEXT(BO7,"#,##0.00"),"-","△")&amp;"】"))</f>
        <v>【270.87】</v>
      </c>
      <c r="BP6" s="36">
        <f>IF(BP7="",NA(),BP7)</f>
        <v>79.790000000000006</v>
      </c>
      <c r="BQ6" s="36">
        <f t="shared" ref="BQ6:BY6" si="8">IF(BQ7="",NA(),BQ7)</f>
        <v>85.3</v>
      </c>
      <c r="BR6" s="36">
        <f t="shared" si="8"/>
        <v>92.28</v>
      </c>
      <c r="BS6" s="36">
        <f t="shared" si="8"/>
        <v>93.96</v>
      </c>
      <c r="BT6" s="36">
        <f t="shared" si="8"/>
        <v>94.19</v>
      </c>
      <c r="BU6" s="36">
        <f t="shared" si="8"/>
        <v>96.27</v>
      </c>
      <c r="BV6" s="36">
        <f t="shared" si="8"/>
        <v>95.4</v>
      </c>
      <c r="BW6" s="36">
        <f t="shared" si="8"/>
        <v>98.6</v>
      </c>
      <c r="BX6" s="36">
        <f t="shared" si="8"/>
        <v>100.82</v>
      </c>
      <c r="BY6" s="36">
        <f t="shared" si="8"/>
        <v>101.64</v>
      </c>
      <c r="BZ6" s="35" t="str">
        <f>IF(BZ7="","",IF(BZ7="-","【-】","【"&amp;SUBSTITUTE(TEXT(BZ7,"#,##0.00"),"-","△")&amp;"】"))</f>
        <v>【105.59】</v>
      </c>
      <c r="CA6" s="36">
        <f>IF(CA7="",NA(),CA7)</f>
        <v>342.52</v>
      </c>
      <c r="CB6" s="36">
        <f t="shared" ref="CB6:CJ6" si="9">IF(CB7="",NA(),CB7)</f>
        <v>320.14999999999998</v>
      </c>
      <c r="CC6" s="36">
        <f t="shared" si="9"/>
        <v>296.77</v>
      </c>
      <c r="CD6" s="36">
        <f t="shared" si="9"/>
        <v>292.83</v>
      </c>
      <c r="CE6" s="36">
        <f t="shared" si="9"/>
        <v>292.35000000000002</v>
      </c>
      <c r="CF6" s="36">
        <f t="shared" si="9"/>
        <v>186.94</v>
      </c>
      <c r="CG6" s="36">
        <f t="shared" si="9"/>
        <v>186.15</v>
      </c>
      <c r="CH6" s="36">
        <f t="shared" si="9"/>
        <v>181.67</v>
      </c>
      <c r="CI6" s="36">
        <f t="shared" si="9"/>
        <v>179.55</v>
      </c>
      <c r="CJ6" s="36">
        <f t="shared" si="9"/>
        <v>179.16</v>
      </c>
      <c r="CK6" s="35" t="str">
        <f>IF(CK7="","",IF(CK7="-","【-】","【"&amp;SUBSTITUTE(TEXT(CK7,"#,##0.00"),"-","△")&amp;"】"))</f>
        <v>【163.27】</v>
      </c>
      <c r="CL6" s="36">
        <f>IF(CL7="",NA(),CL7)</f>
        <v>53.81</v>
      </c>
      <c r="CM6" s="36">
        <f t="shared" ref="CM6:CU6" si="10">IF(CM7="",NA(),CM7)</f>
        <v>55.74</v>
      </c>
      <c r="CN6" s="36">
        <f t="shared" si="10"/>
        <v>56.67</v>
      </c>
      <c r="CO6" s="36">
        <f t="shared" si="10"/>
        <v>66.489999999999995</v>
      </c>
      <c r="CP6" s="36">
        <f t="shared" si="10"/>
        <v>62.64</v>
      </c>
      <c r="CQ6" s="36">
        <f t="shared" si="10"/>
        <v>54.51</v>
      </c>
      <c r="CR6" s="36">
        <f t="shared" si="10"/>
        <v>54.47</v>
      </c>
      <c r="CS6" s="36">
        <f t="shared" si="10"/>
        <v>53.61</v>
      </c>
      <c r="CT6" s="36">
        <f t="shared" si="10"/>
        <v>53.52</v>
      </c>
      <c r="CU6" s="36">
        <f t="shared" si="10"/>
        <v>54.24</v>
      </c>
      <c r="CV6" s="35" t="str">
        <f>IF(CV7="","",IF(CV7="-","【-】","【"&amp;SUBSTITUTE(TEXT(CV7,"#,##0.00"),"-","△")&amp;"】"))</f>
        <v>【59.94】</v>
      </c>
      <c r="CW6" s="36">
        <f>IF(CW7="",NA(),CW7)</f>
        <v>75.33</v>
      </c>
      <c r="CX6" s="36">
        <f t="shared" ref="CX6:DF6" si="11">IF(CX7="",NA(),CX7)</f>
        <v>77.98</v>
      </c>
      <c r="CY6" s="36">
        <f t="shared" si="11"/>
        <v>81.92</v>
      </c>
      <c r="CZ6" s="36">
        <f t="shared" si="11"/>
        <v>70.459999999999994</v>
      </c>
      <c r="DA6" s="36">
        <f t="shared" si="11"/>
        <v>75.61</v>
      </c>
      <c r="DB6" s="36">
        <f t="shared" si="11"/>
        <v>81.790000000000006</v>
      </c>
      <c r="DC6" s="36">
        <f t="shared" si="11"/>
        <v>81.459999999999994</v>
      </c>
      <c r="DD6" s="36">
        <f t="shared" si="11"/>
        <v>81.31</v>
      </c>
      <c r="DE6" s="36">
        <f t="shared" si="11"/>
        <v>81.459999999999994</v>
      </c>
      <c r="DF6" s="36">
        <f t="shared" si="11"/>
        <v>81.680000000000007</v>
      </c>
      <c r="DG6" s="35" t="str">
        <f>IF(DG7="","",IF(DG7="-","【-】","【"&amp;SUBSTITUTE(TEXT(DG7,"#,##0.00"),"-","△")&amp;"】"))</f>
        <v>【90.22】</v>
      </c>
      <c r="DH6" s="36">
        <f>IF(DH7="",NA(),DH7)</f>
        <v>40.07</v>
      </c>
      <c r="DI6" s="36">
        <f t="shared" ref="DI6:DQ6" si="12">IF(DI7="",NA(),DI7)</f>
        <v>41.21</v>
      </c>
      <c r="DJ6" s="36">
        <f t="shared" si="12"/>
        <v>51.05</v>
      </c>
      <c r="DK6" s="36">
        <f t="shared" si="12"/>
        <v>49.73</v>
      </c>
      <c r="DL6" s="36">
        <f t="shared" si="12"/>
        <v>50.12</v>
      </c>
      <c r="DM6" s="36">
        <f t="shared" si="12"/>
        <v>37.799999999999997</v>
      </c>
      <c r="DN6" s="36">
        <f t="shared" si="12"/>
        <v>38.520000000000003</v>
      </c>
      <c r="DO6" s="36">
        <f t="shared" si="12"/>
        <v>46.67</v>
      </c>
      <c r="DP6" s="36">
        <f t="shared" si="12"/>
        <v>47.7</v>
      </c>
      <c r="DQ6" s="36">
        <f t="shared" si="12"/>
        <v>48.14</v>
      </c>
      <c r="DR6" s="35" t="str">
        <f>IF(DR7="","",IF(DR7="-","【-】","【"&amp;SUBSTITUTE(TEXT(DR7,"#,##0.00"),"-","△")&amp;"】"))</f>
        <v>【47.91】</v>
      </c>
      <c r="DS6" s="35">
        <f>IF(DS7="",NA(),DS7)</f>
        <v>0</v>
      </c>
      <c r="DT6" s="36">
        <f t="shared" ref="DT6:EB6" si="13">IF(DT7="",NA(),DT7)</f>
        <v>5.32</v>
      </c>
      <c r="DU6" s="36">
        <f t="shared" si="13"/>
        <v>5.1100000000000003</v>
      </c>
      <c r="DV6" s="36">
        <f t="shared" si="13"/>
        <v>7.52</v>
      </c>
      <c r="DW6" s="36">
        <f t="shared" si="13"/>
        <v>2.11</v>
      </c>
      <c r="DX6" s="36">
        <f t="shared" si="13"/>
        <v>8.2200000000000006</v>
      </c>
      <c r="DY6" s="36">
        <f t="shared" si="13"/>
        <v>9.43</v>
      </c>
      <c r="DZ6" s="36">
        <f t="shared" si="13"/>
        <v>10.029999999999999</v>
      </c>
      <c r="EA6" s="36">
        <f t="shared" si="13"/>
        <v>7.26</v>
      </c>
      <c r="EB6" s="36">
        <f t="shared" si="13"/>
        <v>11.13</v>
      </c>
      <c r="EC6" s="35" t="str">
        <f>IF(EC7="","",IF(EC7="-","【-】","【"&amp;SUBSTITUTE(TEXT(EC7,"#,##0.00"),"-","△")&amp;"】"))</f>
        <v>【15.00】</v>
      </c>
      <c r="ED6" s="36">
        <f>IF(ED7="",NA(),ED7)</f>
        <v>1.22</v>
      </c>
      <c r="EE6" s="36">
        <f t="shared" ref="EE6:EM6" si="14">IF(EE7="",NA(),EE7)</f>
        <v>0.59</v>
      </c>
      <c r="EF6" s="36">
        <f t="shared" si="14"/>
        <v>0.08</v>
      </c>
      <c r="EG6" s="36">
        <f t="shared" si="14"/>
        <v>5.4</v>
      </c>
      <c r="EH6" s="36">
        <f t="shared" si="14"/>
        <v>7.0000000000000007E-2</v>
      </c>
      <c r="EI6" s="36">
        <f t="shared" si="14"/>
        <v>0.6</v>
      </c>
      <c r="EJ6" s="36">
        <f t="shared" si="14"/>
        <v>0.71</v>
      </c>
      <c r="EK6" s="36">
        <f t="shared" si="14"/>
        <v>0.68</v>
      </c>
      <c r="EL6" s="36">
        <f t="shared" si="14"/>
        <v>1.65</v>
      </c>
      <c r="EM6" s="36">
        <f t="shared" si="14"/>
        <v>0.47</v>
      </c>
      <c r="EN6" s="35" t="str">
        <f>IF(EN7="","",IF(EN7="-","【-】","【"&amp;SUBSTITUTE(TEXT(EN7,"#,##0.00"),"-","△")&amp;"】"))</f>
        <v>【0.76】</v>
      </c>
    </row>
    <row r="7" spans="1:144" s="37" customFormat="1">
      <c r="A7" s="29"/>
      <c r="B7" s="38">
        <v>2016</v>
      </c>
      <c r="C7" s="38">
        <v>43621</v>
      </c>
      <c r="D7" s="38">
        <v>46</v>
      </c>
      <c r="E7" s="38">
        <v>1</v>
      </c>
      <c r="F7" s="38">
        <v>0</v>
      </c>
      <c r="G7" s="38">
        <v>1</v>
      </c>
      <c r="H7" s="38" t="s">
        <v>105</v>
      </c>
      <c r="I7" s="38" t="s">
        <v>106</v>
      </c>
      <c r="J7" s="38" t="s">
        <v>107</v>
      </c>
      <c r="K7" s="38" t="s">
        <v>108</v>
      </c>
      <c r="L7" s="38" t="s">
        <v>109</v>
      </c>
      <c r="M7" s="38"/>
      <c r="N7" s="39" t="s">
        <v>110</v>
      </c>
      <c r="O7" s="39">
        <v>59.98</v>
      </c>
      <c r="P7" s="39">
        <v>93.48</v>
      </c>
      <c r="Q7" s="39">
        <v>5346</v>
      </c>
      <c r="R7" s="39">
        <v>12484</v>
      </c>
      <c r="S7" s="39">
        <v>64.58</v>
      </c>
      <c r="T7" s="39">
        <v>193.31</v>
      </c>
      <c r="U7" s="39">
        <v>11659</v>
      </c>
      <c r="V7" s="39">
        <v>64.58</v>
      </c>
      <c r="W7" s="39">
        <v>180.54</v>
      </c>
      <c r="X7" s="39">
        <v>89.15</v>
      </c>
      <c r="Y7" s="39">
        <v>123.18</v>
      </c>
      <c r="Z7" s="39">
        <v>120.49</v>
      </c>
      <c r="AA7" s="39">
        <v>117.3</v>
      </c>
      <c r="AB7" s="39">
        <v>116.11</v>
      </c>
      <c r="AC7" s="39">
        <v>108.33</v>
      </c>
      <c r="AD7" s="39">
        <v>107.95</v>
      </c>
      <c r="AE7" s="39">
        <v>109.49</v>
      </c>
      <c r="AF7" s="39">
        <v>111.06</v>
      </c>
      <c r="AG7" s="39">
        <v>111.34</v>
      </c>
      <c r="AH7" s="39">
        <v>114.35</v>
      </c>
      <c r="AI7" s="39">
        <v>50.8</v>
      </c>
      <c r="AJ7" s="39">
        <v>21.23</v>
      </c>
      <c r="AK7" s="39">
        <v>0</v>
      </c>
      <c r="AL7" s="39">
        <v>0</v>
      </c>
      <c r="AM7" s="39">
        <v>0</v>
      </c>
      <c r="AN7" s="39">
        <v>15.69</v>
      </c>
      <c r="AO7" s="39">
        <v>13.47</v>
      </c>
      <c r="AP7" s="39">
        <v>9.49</v>
      </c>
      <c r="AQ7" s="39">
        <v>9.35</v>
      </c>
      <c r="AR7" s="39">
        <v>10.130000000000001</v>
      </c>
      <c r="AS7" s="39">
        <v>0.79</v>
      </c>
      <c r="AT7" s="39">
        <v>109.56</v>
      </c>
      <c r="AU7" s="39">
        <v>126.73</v>
      </c>
      <c r="AV7" s="39">
        <v>83.8</v>
      </c>
      <c r="AW7" s="39">
        <v>95.3</v>
      </c>
      <c r="AX7" s="39">
        <v>115.27</v>
      </c>
      <c r="AY7" s="39">
        <v>1159.4100000000001</v>
      </c>
      <c r="AZ7" s="39">
        <v>1081.23</v>
      </c>
      <c r="BA7" s="39">
        <v>406.37</v>
      </c>
      <c r="BB7" s="39">
        <v>398.29</v>
      </c>
      <c r="BC7" s="39">
        <v>388.67</v>
      </c>
      <c r="BD7" s="39">
        <v>262.87</v>
      </c>
      <c r="BE7" s="39">
        <v>530.48</v>
      </c>
      <c r="BF7" s="39">
        <v>466.1</v>
      </c>
      <c r="BG7" s="39">
        <v>400.36</v>
      </c>
      <c r="BH7" s="39">
        <v>361.46</v>
      </c>
      <c r="BI7" s="39">
        <v>331.63</v>
      </c>
      <c r="BJ7" s="39">
        <v>458</v>
      </c>
      <c r="BK7" s="39">
        <v>443.13</v>
      </c>
      <c r="BL7" s="39">
        <v>442.54</v>
      </c>
      <c r="BM7" s="39">
        <v>431</v>
      </c>
      <c r="BN7" s="39">
        <v>422.5</v>
      </c>
      <c r="BO7" s="39">
        <v>270.87</v>
      </c>
      <c r="BP7" s="39">
        <v>79.790000000000006</v>
      </c>
      <c r="BQ7" s="39">
        <v>85.3</v>
      </c>
      <c r="BR7" s="39">
        <v>92.28</v>
      </c>
      <c r="BS7" s="39">
        <v>93.96</v>
      </c>
      <c r="BT7" s="39">
        <v>94.19</v>
      </c>
      <c r="BU7" s="39">
        <v>96.27</v>
      </c>
      <c r="BV7" s="39">
        <v>95.4</v>
      </c>
      <c r="BW7" s="39">
        <v>98.6</v>
      </c>
      <c r="BX7" s="39">
        <v>100.82</v>
      </c>
      <c r="BY7" s="39">
        <v>101.64</v>
      </c>
      <c r="BZ7" s="39">
        <v>105.59</v>
      </c>
      <c r="CA7" s="39">
        <v>342.52</v>
      </c>
      <c r="CB7" s="39">
        <v>320.14999999999998</v>
      </c>
      <c r="CC7" s="39">
        <v>296.77</v>
      </c>
      <c r="CD7" s="39">
        <v>292.83</v>
      </c>
      <c r="CE7" s="39">
        <v>292.35000000000002</v>
      </c>
      <c r="CF7" s="39">
        <v>186.94</v>
      </c>
      <c r="CG7" s="39">
        <v>186.15</v>
      </c>
      <c r="CH7" s="39">
        <v>181.67</v>
      </c>
      <c r="CI7" s="39">
        <v>179.55</v>
      </c>
      <c r="CJ7" s="39">
        <v>179.16</v>
      </c>
      <c r="CK7" s="39">
        <v>163.27000000000001</v>
      </c>
      <c r="CL7" s="39">
        <v>53.81</v>
      </c>
      <c r="CM7" s="39">
        <v>55.74</v>
      </c>
      <c r="CN7" s="39">
        <v>56.67</v>
      </c>
      <c r="CO7" s="39">
        <v>66.489999999999995</v>
      </c>
      <c r="CP7" s="39">
        <v>62.64</v>
      </c>
      <c r="CQ7" s="39">
        <v>54.51</v>
      </c>
      <c r="CR7" s="39">
        <v>54.47</v>
      </c>
      <c r="CS7" s="39">
        <v>53.61</v>
      </c>
      <c r="CT7" s="39">
        <v>53.52</v>
      </c>
      <c r="CU7" s="39">
        <v>54.24</v>
      </c>
      <c r="CV7" s="39">
        <v>59.94</v>
      </c>
      <c r="CW7" s="39">
        <v>75.33</v>
      </c>
      <c r="CX7" s="39">
        <v>77.98</v>
      </c>
      <c r="CY7" s="39">
        <v>81.92</v>
      </c>
      <c r="CZ7" s="39">
        <v>70.459999999999994</v>
      </c>
      <c r="DA7" s="39">
        <v>75.61</v>
      </c>
      <c r="DB7" s="39">
        <v>81.790000000000006</v>
      </c>
      <c r="DC7" s="39">
        <v>81.459999999999994</v>
      </c>
      <c r="DD7" s="39">
        <v>81.31</v>
      </c>
      <c r="DE7" s="39">
        <v>81.459999999999994</v>
      </c>
      <c r="DF7" s="39">
        <v>81.680000000000007</v>
      </c>
      <c r="DG7" s="39">
        <v>90.22</v>
      </c>
      <c r="DH7" s="39">
        <v>40.07</v>
      </c>
      <c r="DI7" s="39">
        <v>41.21</v>
      </c>
      <c r="DJ7" s="39">
        <v>51.05</v>
      </c>
      <c r="DK7" s="39">
        <v>49.73</v>
      </c>
      <c r="DL7" s="39">
        <v>50.12</v>
      </c>
      <c r="DM7" s="39">
        <v>37.799999999999997</v>
      </c>
      <c r="DN7" s="39">
        <v>38.520000000000003</v>
      </c>
      <c r="DO7" s="39">
        <v>46.67</v>
      </c>
      <c r="DP7" s="39">
        <v>47.7</v>
      </c>
      <c r="DQ7" s="39">
        <v>48.14</v>
      </c>
      <c r="DR7" s="39">
        <v>47.91</v>
      </c>
      <c r="DS7" s="39">
        <v>0</v>
      </c>
      <c r="DT7" s="39">
        <v>5.32</v>
      </c>
      <c r="DU7" s="39">
        <v>5.1100000000000003</v>
      </c>
      <c r="DV7" s="39">
        <v>7.52</v>
      </c>
      <c r="DW7" s="39">
        <v>2.11</v>
      </c>
      <c r="DX7" s="39">
        <v>8.2200000000000006</v>
      </c>
      <c r="DY7" s="39">
        <v>9.43</v>
      </c>
      <c r="DZ7" s="39">
        <v>10.029999999999999</v>
      </c>
      <c r="EA7" s="39">
        <v>7.26</v>
      </c>
      <c r="EB7" s="39">
        <v>11.13</v>
      </c>
      <c r="EC7" s="39">
        <v>15</v>
      </c>
      <c r="ED7" s="39">
        <v>1.22</v>
      </c>
      <c r="EE7" s="39">
        <v>0.59</v>
      </c>
      <c r="EF7" s="39">
        <v>0.08</v>
      </c>
      <c r="EG7" s="39">
        <v>5.4</v>
      </c>
      <c r="EH7" s="39">
        <v>7.0000000000000007E-2</v>
      </c>
      <c r="EI7" s="39">
        <v>0.6</v>
      </c>
      <c r="EJ7" s="39">
        <v>0.71</v>
      </c>
      <c r="EK7" s="39">
        <v>0.68</v>
      </c>
      <c r="EL7" s="39">
        <v>1.65</v>
      </c>
      <c r="EM7" s="39">
        <v>0.47</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miyagi</cp:lastModifiedBy>
  <cp:lastPrinted>2018-02-14T01:07:48Z</cp:lastPrinted>
  <dcterms:created xsi:type="dcterms:W3CDTF">2017-12-25T01:21:50Z</dcterms:created>
  <dcterms:modified xsi:type="dcterms:W3CDTF">2018-02-16T06:07:42Z</dcterms:modified>
  <cp:category/>
</cp:coreProperties>
</file>